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Shared drives\1 - OPERATIONS\5-Services and Workflow\2 - Tools &amp; Templates\"/>
    </mc:Choice>
  </mc:AlternateContent>
  <xr:revisionPtr revIDLastSave="0" documentId="13_ncr:1_{7B68D71D-6BB3-4891-ABD2-D76957872E8F}" xr6:coauthVersionLast="47" xr6:coauthVersionMax="47" xr10:uidLastSave="{00000000-0000-0000-0000-000000000000}"/>
  <bookViews>
    <workbookView xWindow="2890" yWindow="1050" windowWidth="30850" windowHeight="15410" xr2:uid="{00000000-000D-0000-FFFF-FFFF00000000}"/>
  </bookViews>
  <sheets>
    <sheet name="Income Estimate_MFJ" sheetId="1" r:id="rId1"/>
    <sheet name="Income Estimate_Singl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9" i="3" l="1"/>
  <c r="K76" i="3"/>
  <c r="E80" i="3"/>
  <c r="E79" i="3"/>
  <c r="E78" i="3"/>
  <c r="E77" i="3"/>
  <c r="E76" i="3"/>
  <c r="E75" i="3"/>
  <c r="C111" i="3"/>
  <c r="C95" i="3"/>
  <c r="K77" i="3"/>
  <c r="J77" i="3"/>
  <c r="J71" i="3"/>
  <c r="F63" i="3"/>
  <c r="F60" i="3"/>
  <c r="F64" i="3" s="1"/>
  <c r="F59" i="3"/>
  <c r="C58" i="3"/>
  <c r="C53" i="3"/>
  <c r="C41" i="3"/>
  <c r="E75" i="1"/>
  <c r="J71" i="1"/>
  <c r="C63" i="1" l="1"/>
  <c r="C55" i="3"/>
  <c r="C64" i="3" s="1"/>
  <c r="C65" i="3" s="1"/>
  <c r="D65" i="3" s="1"/>
  <c r="F61" i="3"/>
  <c r="K77" i="1"/>
  <c r="J77" i="1"/>
  <c r="K76" i="1"/>
  <c r="C69" i="3" l="1"/>
  <c r="D71" i="3" s="1"/>
  <c r="C111" i="1"/>
  <c r="C95" i="1"/>
  <c r="C64" i="1"/>
  <c r="F63" i="1"/>
  <c r="F60" i="1"/>
  <c r="F61" i="1" s="1"/>
  <c r="F59" i="1"/>
  <c r="C58" i="1"/>
  <c r="C53" i="1"/>
  <c r="C41" i="1"/>
  <c r="C65" i="1" l="1"/>
  <c r="D65" i="1" s="1"/>
  <c r="D78" i="3"/>
  <c r="I75" i="3"/>
  <c r="I76" i="3"/>
  <c r="D77" i="3"/>
  <c r="D75" i="3"/>
  <c r="D80" i="3"/>
  <c r="D76" i="3"/>
  <c r="D81" i="3"/>
  <c r="D82" i="3"/>
  <c r="C86" i="3" s="1"/>
  <c r="C99" i="3" s="1"/>
  <c r="C119" i="3" s="1"/>
  <c r="C55" i="1"/>
  <c r="F64" i="1"/>
  <c r="C69" i="1" l="1"/>
  <c r="D71" i="1" s="1"/>
  <c r="I76" i="1" s="1"/>
  <c r="C85" i="3"/>
  <c r="C98" i="3" s="1"/>
  <c r="C118" i="3" s="1"/>
  <c r="C120" i="3" s="1"/>
  <c r="I75" i="1" l="1"/>
  <c r="D75" i="1"/>
  <c r="D82" i="1"/>
  <c r="C86" i="1" s="1"/>
  <c r="C99" i="1" s="1"/>
  <c r="C119" i="1" s="1"/>
  <c r="F79" i="1"/>
  <c r="D79" i="1" s="1"/>
  <c r="D76" i="1"/>
  <c r="F78" i="1"/>
  <c r="D78" i="1"/>
  <c r="F81" i="1"/>
  <c r="D81" i="1" s="1"/>
  <c r="F80" i="1"/>
  <c r="D80" i="1"/>
  <c r="F77" i="1"/>
  <c r="D77" i="1" s="1"/>
  <c r="C85" i="1" l="1"/>
  <c r="C98" i="1" s="1"/>
  <c r="C118" i="1" s="1"/>
  <c r="C120" i="1" s="1"/>
</calcChain>
</file>

<file path=xl/sharedStrings.xml><?xml version="1.0" encoding="utf-8"?>
<sst xmlns="http://schemas.openxmlformats.org/spreadsheetml/2006/main" count="249" uniqueCount="118">
  <si>
    <t>2025 Tax Projection / Strategy</t>
  </si>
  <si>
    <t>NAME</t>
  </si>
  <si>
    <t>Video Link for Walkthrough of using this worksheet</t>
  </si>
  <si>
    <t>VIDEO LINK</t>
  </si>
  <si>
    <t>INCOME</t>
  </si>
  <si>
    <t>W-2s</t>
  </si>
  <si>
    <t>W-2 #1</t>
  </si>
  <si>
    <t>W-2 #2</t>
  </si>
  <si>
    <t xml:space="preserve"> </t>
  </si>
  <si>
    <t>Capital Gains/Loss</t>
  </si>
  <si>
    <t>Net Business Income (Note if S Corp, LLC, Sole proprietorship)</t>
  </si>
  <si>
    <t>May use net income if already have financial statements</t>
  </si>
  <si>
    <t>Total estimated income (through end of year)</t>
  </si>
  <si>
    <t>Depreciation (carryover from prior years)</t>
  </si>
  <si>
    <t>Examples of additional potential items to consider:</t>
  </si>
  <si>
    <t>Phone</t>
  </si>
  <si>
    <t>Travel</t>
  </si>
  <si>
    <t>Home Office</t>
  </si>
  <si>
    <t>Work Vehicle</t>
  </si>
  <si>
    <t>Supplies</t>
  </si>
  <si>
    <t>Software</t>
  </si>
  <si>
    <t>Augusta Rule</t>
  </si>
  <si>
    <t>Paying kids or other family members</t>
  </si>
  <si>
    <t>Retirement plan contribution through the business</t>
  </si>
  <si>
    <t>Net rental property income</t>
  </si>
  <si>
    <t>Other sources of income</t>
  </si>
  <si>
    <t>Total Income</t>
  </si>
  <si>
    <t>INCOME ADJUSTMENTS</t>
  </si>
  <si>
    <t>IRA Contribution</t>
  </si>
  <si>
    <t>H S A</t>
  </si>
  <si>
    <t>Alimony paid (on pre 12/31/2018 agreements)</t>
  </si>
  <si>
    <t>Student Loan Interest</t>
  </si>
  <si>
    <t>Educator Expenses</t>
  </si>
  <si>
    <t>QCD Distribution (Age 72+) excluded from income and deductions)</t>
  </si>
  <si>
    <t>SEP IRA/Solo 401k (For self employed)</t>
  </si>
  <si>
    <t>Health Insurance:  Any marketplace subsidies received?</t>
  </si>
  <si>
    <t>Health Insurance: Self employment deduction?</t>
  </si>
  <si>
    <t>Total Income Adjustments</t>
  </si>
  <si>
    <t>AGI:  ADJUSTED GROSS INCOME</t>
  </si>
  <si>
    <t>PERSONAL DEDUCTIONS</t>
  </si>
  <si>
    <t>Filing Status? (Choose One)</t>
  </si>
  <si>
    <t>2024 Standard Deductions</t>
  </si>
  <si>
    <t>Standard Deduction</t>
  </si>
  <si>
    <t>Single</t>
  </si>
  <si>
    <t>Itemized Deductions</t>
  </si>
  <si>
    <t>Married Separate</t>
  </si>
  <si>
    <t xml:space="preserve">    Medical Expenses</t>
  </si>
  <si>
    <t>Needs to be over 7.5% of AGI</t>
  </si>
  <si>
    <t>Married Joint</t>
  </si>
  <si>
    <t xml:space="preserve">    State, Local, and Real Estate Property Taxes</t>
  </si>
  <si>
    <t>Qualifying Widow(er)</t>
  </si>
  <si>
    <t xml:space="preserve">    Mortgage Interest</t>
  </si>
  <si>
    <t>Head of Household</t>
  </si>
  <si>
    <t xml:space="preserve">    Charity</t>
  </si>
  <si>
    <t>Senior 65+ (Single)</t>
  </si>
  <si>
    <t>Total Itemized Deductions</t>
  </si>
  <si>
    <t>Senior 65+ (Married)</t>
  </si>
  <si>
    <t>Total Personal Deductions</t>
  </si>
  <si>
    <t>QBI: QUALIFIED BUSINESS INCOME DEDUCTION</t>
  </si>
  <si>
    <t>Typically 20% of S Corp or Net Active Business Income/many variables though to watch out for</t>
  </si>
  <si>
    <t>TAXABLE INCOME</t>
  </si>
  <si>
    <t>Estimated Federal Tax (BEFORE CREDITS)</t>
  </si>
  <si>
    <t>Estimated State tax</t>
  </si>
  <si>
    <t>FEDERAL TAX CREDITS</t>
  </si>
  <si>
    <t>Child Tax Credits</t>
  </si>
  <si>
    <t>Solar Tax Credits</t>
  </si>
  <si>
    <t>Earned Income Credit</t>
  </si>
  <si>
    <t>Dependent Care Credits</t>
  </si>
  <si>
    <t>Higher Education/Tuition Credits</t>
  </si>
  <si>
    <t>Other Tax Credits</t>
  </si>
  <si>
    <t>Total Tax Credits</t>
  </si>
  <si>
    <t>Estimated Federal Tax</t>
  </si>
  <si>
    <t>Calculated</t>
  </si>
  <si>
    <t>FEDERAL TAX SUMMARY</t>
  </si>
  <si>
    <t>Federal Tax Withheld on W-2s/1099-Rs</t>
  </si>
  <si>
    <t>ENTER FEDERAL WITHHOLDING HERE</t>
  </si>
  <si>
    <t>Prior Year Carryover</t>
  </si>
  <si>
    <t>Quarterly Tax Payments</t>
  </si>
  <si>
    <t>Q1</t>
  </si>
  <si>
    <t>Q2</t>
  </si>
  <si>
    <t>Q3</t>
  </si>
  <si>
    <t>Q4</t>
  </si>
  <si>
    <t>Total Estimated Federal Tax Prepayments</t>
  </si>
  <si>
    <t>STATE TAX SUMMARY</t>
  </si>
  <si>
    <t>State Tax Withheld/Prepaid</t>
  </si>
  <si>
    <t>ENTER STATE WITHHOLDING HERE</t>
  </si>
  <si>
    <t>Estimated Total Taxes Due/Refund</t>
  </si>
  <si>
    <r>
      <rPr>
        <b/>
        <sz val="16"/>
        <color theme="1"/>
        <rFont val="Calibri"/>
        <family val="2"/>
      </rPr>
      <t xml:space="preserve">Estimated Federal Taxes </t>
    </r>
    <r>
      <rPr>
        <b/>
        <sz val="16"/>
        <color rgb="FFFF0000"/>
        <rFont val="Calibri"/>
        <family val="2"/>
      </rPr>
      <t>Owed</t>
    </r>
    <r>
      <rPr>
        <b/>
        <sz val="16"/>
        <color theme="1"/>
        <rFont val="Calibri"/>
        <family val="2"/>
      </rPr>
      <t xml:space="preserve"> / </t>
    </r>
    <r>
      <rPr>
        <b/>
        <sz val="16"/>
        <color rgb="FF00B050"/>
        <rFont val="Calibri"/>
        <family val="2"/>
      </rPr>
      <t>Refund</t>
    </r>
  </si>
  <si>
    <r>
      <rPr>
        <b/>
        <sz val="16"/>
        <color theme="1"/>
        <rFont val="Calibri"/>
        <family val="2"/>
      </rPr>
      <t xml:space="preserve">Estimated State Taxes </t>
    </r>
    <r>
      <rPr>
        <b/>
        <sz val="16"/>
        <color rgb="FFFF0000"/>
        <rFont val="Calibri"/>
        <family val="2"/>
      </rPr>
      <t xml:space="preserve">Owed </t>
    </r>
    <r>
      <rPr>
        <b/>
        <sz val="16"/>
        <color theme="1"/>
        <rFont val="Calibri"/>
        <family val="2"/>
      </rPr>
      <t xml:space="preserve">/ </t>
    </r>
    <r>
      <rPr>
        <b/>
        <sz val="16"/>
        <color rgb="FF00B050"/>
        <rFont val="Calibri"/>
        <family val="2"/>
      </rPr>
      <t>Refund</t>
    </r>
  </si>
  <si>
    <t>NET AMOUNT</t>
  </si>
  <si>
    <t>STATE</t>
  </si>
  <si>
    <t>RATE</t>
  </si>
  <si>
    <t>Utah</t>
  </si>
  <si>
    <t>California</t>
  </si>
  <si>
    <t>Wyoming</t>
  </si>
  <si>
    <t>New York</t>
  </si>
  <si>
    <t xml:space="preserve">Disclaimer: The tax estimates provided in this document are intended for informational purposes only and should not be construed as legal, financial, or professional advice. While a reasonable effort has been made to ensure the accuracy and reliability of these estimates, their complete correctness or applicability to your specific situation cannot be guaranteed. Tax laws and regulations are subject to change and can be complex. By using these estimates, you agree that the provider of this information is not responsible or liable for any errors, omissions, or inaccuracies in the estimates or for any decisions you make or actions you take based on these estimates.				
				</t>
  </si>
  <si>
    <t>$40,000 max</t>
  </si>
  <si>
    <t>Ordinary Income</t>
  </si>
  <si>
    <t>Capital Gain Income</t>
  </si>
  <si>
    <t>Calculated Taxes</t>
  </si>
  <si>
    <t>Rate</t>
  </si>
  <si>
    <t>2025 MARRIED FEDERAL Income TAX RATES</t>
  </si>
  <si>
    <t>Min</t>
  </si>
  <si>
    <t>Max</t>
  </si>
  <si>
    <t>State Tax Rate</t>
  </si>
  <si>
    <t>Frequently Used State Tax Rates</t>
  </si>
  <si>
    <t>Texas</t>
  </si>
  <si>
    <t>1% to 13.3%</t>
  </si>
  <si>
    <t>4% to 10.9%</t>
  </si>
  <si>
    <t>Total income (YTD)</t>
  </si>
  <si>
    <t>Depreciation (from potentially new assets in CY)</t>
  </si>
  <si>
    <t>2025 MFJ LT Capital Gains Tax Rates</t>
  </si>
  <si>
    <t>Taxable Interest</t>
  </si>
  <si>
    <t>Ordinary Dividends</t>
  </si>
  <si>
    <t>Qualified Dividends</t>
  </si>
  <si>
    <t>2025 SINGLE FEDERAL Income TAX RATES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</si>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</sst>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25" x14ac:knownFonts="1">
    <font>
      <sz val="11"/>
      <color rgb="FF000000"/>
      <name val="Calibri"/>
      <scheme val="minor"/>
    </font>
    <font>
      <sz val="11"/>
      <color theme="1"/>
      <name val="Calibri"/>
      <family val="2"/>
      <scheme val="minor"/>
    </font>
    <font>
      <b/>
      <sz val="16"/>
      <color theme="1"/>
      <name val="Calibri"/>
      <family val="2"/>
    </font>
    <font>
      <b/>
      <sz val="11"/>
      <color theme="1"/>
      <name val="Calibri"/>
      <family val="2"/>
    </font>
    <font>
      <b/>
      <u/>
      <sz val="11"/>
      <color theme="10"/>
      <name val="Calibri"/>
      <family val="2"/>
    </font>
    <font>
      <sz val="11"/>
      <color theme="1"/>
      <name val="Calibri"/>
      <family val="2"/>
    </font>
    <font>
      <u/>
      <sz val="11"/>
      <color theme="10"/>
      <name val="Calibri"/>
      <family val="2"/>
    </font>
    <font>
      <b/>
      <sz val="14"/>
      <color theme="1"/>
      <name val="Calibri"/>
      <family val="2"/>
    </font>
    <font>
      <sz val="11"/>
      <name val="Calibri"/>
      <family val="2"/>
    </font>
    <font>
      <sz val="12"/>
      <color theme="1"/>
      <name val="Calibri"/>
      <family val="2"/>
    </font>
    <font>
      <sz val="11"/>
      <color rgb="FF000000"/>
      <name val="Calibri"/>
      <family val="2"/>
    </font>
    <font>
      <i/>
      <sz val="9"/>
      <color theme="1"/>
      <name val="Calibri"/>
      <family val="2"/>
    </font>
    <font>
      <b/>
      <sz val="12"/>
      <color theme="1"/>
      <name val="Calibri"/>
      <family val="2"/>
    </font>
    <font>
      <b/>
      <sz val="10"/>
      <color theme="1"/>
      <name val="Calibri"/>
      <family val="2"/>
    </font>
    <font>
      <b/>
      <sz val="11"/>
      <color rgb="FF366092"/>
      <name val="Calibri"/>
      <family val="2"/>
    </font>
    <font>
      <sz val="14"/>
      <color theme="1"/>
      <name val="Calibri"/>
      <family val="2"/>
    </font>
    <font>
      <sz val="8"/>
      <color theme="1"/>
      <name val="Calibri"/>
      <family val="2"/>
    </font>
    <font>
      <b/>
      <sz val="14"/>
      <color rgb="FF366092"/>
      <name val="Calibri"/>
      <family val="2"/>
    </font>
    <font>
      <sz val="10"/>
      <color theme="1"/>
      <name val="Calibri"/>
      <family val="2"/>
    </font>
    <font>
      <b/>
      <sz val="16"/>
      <color rgb="FFFF0000"/>
      <name val="Calibri"/>
      <family val="2"/>
    </font>
    <font>
      <b/>
      <sz val="16"/>
      <color rgb="FF00B050"/>
      <name val="Calibri"/>
      <family val="2"/>
    </font>
    <font>
      <sz val="11"/>
      <color rgb="FF000000"/>
      <name val="Calibri"/>
      <family val="2"/>
      <scheme val="minor"/>
    </font>
    <font>
      <sz val="11"/>
      <color rgb="FF000000"/>
      <name val="Calibri"/>
      <family val="2"/>
      <scheme val="minor"/>
    </font>
    <font>
      <b/>
      <sz val="12"/>
      <color rgb="FF366092"/>
      <name val="Calibri"/>
      <family val="2"/>
    </font>
    <font>
      <b/>
      <sz val="12"/>
      <color rgb="FF1F497D"/>
      <name val="Calibri"/>
      <family val="2"/>
    </font>
  </fonts>
  <fills count="16">
    <fill>
      <patternFill patternType="none"/>
    </fill>
    <fill>
      <patternFill patternType="gray125"/>
    </fill>
    <fill>
      <patternFill patternType="solid">
        <fgColor rgb="FFEAF1DD"/>
        <bgColor rgb="FFEAF1DD"/>
      </patternFill>
    </fill>
    <fill>
      <patternFill patternType="solid">
        <fgColor rgb="FFDBE5F1"/>
        <bgColor rgb="FFDBE5F1"/>
      </patternFill>
    </fill>
    <fill>
      <patternFill patternType="solid">
        <fgColor rgb="FFF2F2F2"/>
        <bgColor rgb="FFF2F2F2"/>
      </patternFill>
    </fill>
    <fill>
      <patternFill patternType="solid">
        <fgColor rgb="FFF2DBDB"/>
        <bgColor rgb="FFF2DBDB"/>
      </patternFill>
    </fill>
    <fill>
      <patternFill patternType="solid">
        <fgColor rgb="FFFBD4B4"/>
        <bgColor rgb="FFFBD4B4"/>
      </patternFill>
    </fill>
    <fill>
      <patternFill patternType="solid">
        <fgColor rgb="FFFDE9D9"/>
        <bgColor rgb="FFFDE9D9"/>
      </patternFill>
    </fill>
    <fill>
      <patternFill patternType="solid">
        <fgColor rgb="FFD8D8D8"/>
        <bgColor rgb="FFD8D8D8"/>
      </patternFill>
    </fill>
    <fill>
      <patternFill patternType="solid">
        <fgColor rgb="FFE5DFEC"/>
        <bgColor rgb="FFE5DFEC"/>
      </patternFill>
    </fill>
    <fill>
      <patternFill patternType="solid">
        <fgColor rgb="FFDAEEF3"/>
        <bgColor rgb="FFDAEEF3"/>
      </patternFill>
    </fill>
    <fill>
      <patternFill patternType="solid">
        <fgColor rgb="FFDDD9C3"/>
        <bgColor rgb="FFDDD9C3"/>
      </patternFill>
    </fill>
    <fill>
      <patternFill patternType="solid">
        <fgColor rgb="FFFFFF00"/>
        <bgColor indexed="64"/>
      </patternFill>
    </fill>
    <fill>
      <patternFill patternType="solid">
        <fgColor theme="7" tint="0.79998168889431442"/>
        <bgColor indexed="64"/>
      </patternFill>
    </fill>
    <fill>
      <patternFill patternType="solid">
        <fgColor theme="1"/>
        <bgColor indexed="64"/>
      </patternFill>
    </fill>
    <fill>
      <patternFill patternType="solid">
        <fgColor rgb="FFFFC000"/>
        <bgColor indexed="64"/>
      </patternFill>
    </fill>
  </fills>
  <borders count="15">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2" fillId="0" borderId="0" applyFont="0" applyFill="0" applyBorder="0" applyAlignment="0" applyProtection="0"/>
    <xf numFmtId="9" fontId="22" fillId="0" borderId="0" applyFont="0" applyFill="0" applyBorder="0" applyAlignment="0" applyProtection="0"/>
  </cellStyleXfs>
  <cellXfs count="128">
    <xf numFmtId="0" fontId="0" fillId="0" borderId="0" xfId="0"/>
    <xf numFmtId="0" fontId="3" fillId="0" borderId="0" xfId="0" applyFont="1" applyAlignment="1">
      <alignment horizontal="left"/>
    </xf>
    <xf numFmtId="0" fontId="4" fillId="0" borderId="0" xfId="0" applyFont="1" applyAlignment="1">
      <alignment horizontal="center"/>
    </xf>
    <xf numFmtId="0" fontId="3" fillId="2" borderId="5" xfId="0" applyFont="1" applyFill="1" applyBorder="1"/>
    <xf numFmtId="0" fontId="5" fillId="2" borderId="5" xfId="0" applyFont="1" applyFill="1" applyBorder="1"/>
    <xf numFmtId="38" fontId="9" fillId="2" borderId="5" xfId="0" applyNumberFormat="1" applyFont="1" applyFill="1" applyBorder="1" applyAlignment="1">
      <alignment horizontal="center"/>
    </xf>
    <xf numFmtId="0" fontId="1" fillId="0" borderId="0" xfId="0" applyFont="1"/>
    <xf numFmtId="6" fontId="10" fillId="0" borderId="0" xfId="0" applyNumberFormat="1" applyFont="1"/>
    <xf numFmtId="0" fontId="11" fillId="2" borderId="5" xfId="0" applyFont="1" applyFill="1" applyBorder="1"/>
    <xf numFmtId="0" fontId="10" fillId="2" borderId="5" xfId="0" applyFont="1" applyFill="1" applyBorder="1" applyAlignment="1">
      <alignment wrapText="1"/>
    </xf>
    <xf numFmtId="0" fontId="5" fillId="2" borderId="6" xfId="0" applyFont="1" applyFill="1" applyBorder="1"/>
    <xf numFmtId="38" fontId="9" fillId="2" borderId="6" xfId="0" applyNumberFormat="1" applyFont="1" applyFill="1" applyBorder="1" applyAlignment="1">
      <alignment horizontal="center"/>
    </xf>
    <xf numFmtId="38" fontId="12" fillId="2" borderId="5" xfId="0" applyNumberFormat="1" applyFont="1" applyFill="1" applyBorder="1" applyAlignment="1">
      <alignment horizontal="center"/>
    </xf>
    <xf numFmtId="0" fontId="12" fillId="0" borderId="0" xfId="0" applyFont="1" applyAlignment="1">
      <alignment horizontal="center"/>
    </xf>
    <xf numFmtId="0" fontId="3" fillId="3" borderId="5" xfId="0" applyFont="1" applyFill="1" applyBorder="1"/>
    <xf numFmtId="38" fontId="12" fillId="3" borderId="5" xfId="0" applyNumberFormat="1" applyFont="1" applyFill="1" applyBorder="1" applyAlignment="1">
      <alignment horizontal="center"/>
    </xf>
    <xf numFmtId="0" fontId="5" fillId="0" borderId="0" xfId="0" applyFont="1"/>
    <xf numFmtId="0" fontId="5" fillId="3" borderId="5" xfId="0" applyFont="1" applyFill="1" applyBorder="1"/>
    <xf numFmtId="0" fontId="3" fillId="3" borderId="6" xfId="0" applyFont="1" applyFill="1" applyBorder="1"/>
    <xf numFmtId="0" fontId="5" fillId="3" borderId="6" xfId="0" applyFont="1" applyFill="1" applyBorder="1"/>
    <xf numFmtId="38" fontId="12" fillId="3" borderId="6" xfId="0" applyNumberFormat="1" applyFont="1" applyFill="1" applyBorder="1" applyAlignment="1">
      <alignment horizontal="center"/>
    </xf>
    <xf numFmtId="0" fontId="3" fillId="0" borderId="0" xfId="0" applyFont="1"/>
    <xf numFmtId="38" fontId="12" fillId="0" borderId="0" xfId="0" applyNumberFormat="1" applyFont="1" applyAlignment="1">
      <alignment horizontal="center"/>
    </xf>
    <xf numFmtId="0" fontId="7" fillId="4" borderId="5" xfId="0" applyFont="1" applyFill="1" applyBorder="1"/>
    <xf numFmtId="0" fontId="5" fillId="4" borderId="5" xfId="0" applyFont="1" applyFill="1" applyBorder="1"/>
    <xf numFmtId="38" fontId="7" fillId="4" borderId="5" xfId="0" applyNumberFormat="1" applyFont="1" applyFill="1" applyBorder="1" applyAlignment="1">
      <alignment horizontal="center"/>
    </xf>
    <xf numFmtId="0" fontId="13" fillId="0" borderId="1" xfId="0" applyFont="1" applyBorder="1" applyAlignment="1">
      <alignment horizontal="center"/>
    </xf>
    <xf numFmtId="0" fontId="5" fillId="5" borderId="7" xfId="0" applyFont="1" applyFill="1" applyBorder="1"/>
    <xf numFmtId="0" fontId="2" fillId="5" borderId="7" xfId="0" applyFont="1" applyFill="1" applyBorder="1" applyAlignment="1">
      <alignment horizontal="center"/>
    </xf>
    <xf numFmtId="3" fontId="9" fillId="5" borderId="8" xfId="0" applyNumberFormat="1" applyFont="1" applyFill="1" applyBorder="1" applyAlignment="1">
      <alignment horizontal="center"/>
    </xf>
    <xf numFmtId="0" fontId="15" fillId="0" borderId="9" xfId="0" applyFont="1" applyBorder="1" applyAlignment="1">
      <alignment horizontal="center" vertical="center"/>
    </xf>
    <xf numFmtId="0" fontId="5" fillId="6" borderId="5" xfId="0" applyFont="1" applyFill="1" applyBorder="1"/>
    <xf numFmtId="44" fontId="5" fillId="6" borderId="5" xfId="0" applyNumberFormat="1" applyFont="1" applyFill="1" applyBorder="1"/>
    <xf numFmtId="0" fontId="5" fillId="5" borderId="5" xfId="0" applyFont="1" applyFill="1" applyBorder="1"/>
    <xf numFmtId="38" fontId="9" fillId="5" borderId="5" xfId="0" applyNumberFormat="1" applyFont="1" applyFill="1" applyBorder="1" applyAlignment="1">
      <alignment horizontal="center"/>
    </xf>
    <xf numFmtId="44" fontId="10" fillId="0" borderId="0" xfId="0" applyNumberFormat="1" applyFont="1"/>
    <xf numFmtId="0" fontId="5" fillId="5" borderId="6" xfId="0" applyFont="1" applyFill="1" applyBorder="1"/>
    <xf numFmtId="38" fontId="9" fillId="5" borderId="6" xfId="0" applyNumberFormat="1" applyFont="1" applyFill="1" applyBorder="1" applyAlignment="1">
      <alignment horizontal="center"/>
    </xf>
    <xf numFmtId="0" fontId="3" fillId="5" borderId="5" xfId="0" applyFont="1" applyFill="1" applyBorder="1"/>
    <xf numFmtId="38" fontId="12" fillId="5" borderId="5" xfId="0" applyNumberFormat="1" applyFont="1" applyFill="1" applyBorder="1" applyAlignment="1">
      <alignment horizontal="center"/>
    </xf>
    <xf numFmtId="0" fontId="3" fillId="4" borderId="5" xfId="0" applyFont="1" applyFill="1" applyBorder="1"/>
    <xf numFmtId="38" fontId="12" fillId="4" borderId="5" xfId="0" applyNumberFormat="1" applyFont="1" applyFill="1" applyBorder="1" applyAlignment="1">
      <alignment horizontal="center"/>
    </xf>
    <xf numFmtId="38" fontId="9" fillId="0" borderId="0" xfId="0" applyNumberFormat="1" applyFont="1" applyAlignment="1">
      <alignment horizontal="center"/>
    </xf>
    <xf numFmtId="0" fontId="10" fillId="0" borderId="0" xfId="0" applyFont="1" applyAlignment="1">
      <alignment horizontal="right"/>
    </xf>
    <xf numFmtId="0" fontId="12" fillId="4" borderId="5" xfId="0" applyFont="1" applyFill="1" applyBorder="1"/>
    <xf numFmtId="38" fontId="9" fillId="4" borderId="5" xfId="0" applyNumberFormat="1" applyFont="1" applyFill="1" applyBorder="1" applyAlignment="1">
      <alignment horizontal="center"/>
    </xf>
    <xf numFmtId="0" fontId="16" fillId="0" borderId="0" xfId="0" applyFont="1"/>
    <xf numFmtId="0" fontId="12" fillId="0" borderId="0" xfId="0" applyFont="1"/>
    <xf numFmtId="0" fontId="5" fillId="7" borderId="5" xfId="0" applyFont="1" applyFill="1" applyBorder="1"/>
    <xf numFmtId="38" fontId="12" fillId="7" borderId="5" xfId="0" applyNumberFormat="1" applyFont="1" applyFill="1" applyBorder="1" applyAlignment="1">
      <alignment horizontal="center"/>
    </xf>
    <xf numFmtId="0" fontId="5" fillId="7" borderId="6" xfId="0" applyFont="1" applyFill="1" applyBorder="1"/>
    <xf numFmtId="38" fontId="12" fillId="7" borderId="6" xfId="0" applyNumberFormat="1" applyFont="1" applyFill="1" applyBorder="1" applyAlignment="1">
      <alignment horizontal="center"/>
    </xf>
    <xf numFmtId="0" fontId="3" fillId="7" borderId="5" xfId="0" applyFont="1" applyFill="1" applyBorder="1"/>
    <xf numFmtId="38" fontId="2" fillId="8" borderId="5" xfId="0" applyNumberFormat="1" applyFont="1" applyFill="1" applyBorder="1" applyAlignment="1">
      <alignment horizontal="center"/>
    </xf>
    <xf numFmtId="0" fontId="5" fillId="9" borderId="5" xfId="0" applyFont="1" applyFill="1" applyBorder="1"/>
    <xf numFmtId="38" fontId="9" fillId="9" borderId="5" xfId="0" applyNumberFormat="1" applyFont="1" applyFill="1" applyBorder="1" applyAlignment="1">
      <alignment horizontal="center"/>
    </xf>
    <xf numFmtId="17" fontId="5" fillId="9" borderId="5" xfId="0" applyNumberFormat="1" applyFont="1" applyFill="1" applyBorder="1" applyAlignment="1">
      <alignment horizontal="left"/>
    </xf>
    <xf numFmtId="0" fontId="5" fillId="9" borderId="6" xfId="0" applyFont="1" applyFill="1" applyBorder="1"/>
    <xf numFmtId="17" fontId="5" fillId="9" borderId="6" xfId="0" applyNumberFormat="1" applyFont="1" applyFill="1" applyBorder="1"/>
    <xf numFmtId="38" fontId="9" fillId="9" borderId="6" xfId="0" applyNumberFormat="1" applyFont="1" applyFill="1" applyBorder="1" applyAlignment="1">
      <alignment horizontal="center"/>
    </xf>
    <xf numFmtId="0" fontId="3" fillId="9" borderId="5" xfId="0" applyFont="1" applyFill="1" applyBorder="1"/>
    <xf numFmtId="38" fontId="12" fillId="9" borderId="5" xfId="0" applyNumberFormat="1" applyFont="1" applyFill="1" applyBorder="1" applyAlignment="1">
      <alignment horizontal="center"/>
    </xf>
    <xf numFmtId="0" fontId="5" fillId="10" borderId="5" xfId="0" applyFont="1" applyFill="1" applyBorder="1"/>
    <xf numFmtId="38" fontId="12" fillId="10" borderId="5" xfId="0" applyNumberFormat="1" applyFont="1" applyFill="1" applyBorder="1" applyAlignment="1">
      <alignment horizontal="center"/>
    </xf>
    <xf numFmtId="0" fontId="2" fillId="11" borderId="5" xfId="0" applyFont="1" applyFill="1" applyBorder="1"/>
    <xf numFmtId="0" fontId="3" fillId="11" borderId="5" xfId="0" applyFont="1" applyFill="1" applyBorder="1"/>
    <xf numFmtId="3" fontId="2" fillId="11" borderId="5" xfId="0" applyNumberFormat="1" applyFont="1" applyFill="1" applyBorder="1" applyAlignment="1">
      <alignment horizontal="center"/>
    </xf>
    <xf numFmtId="0" fontId="2" fillId="11" borderId="6" xfId="0" applyFont="1" applyFill="1" applyBorder="1"/>
    <xf numFmtId="0" fontId="3" fillId="11" borderId="6" xfId="0" applyFont="1" applyFill="1" applyBorder="1"/>
    <xf numFmtId="3" fontId="2" fillId="11" borderId="6" xfId="0" applyNumberFormat="1" applyFont="1" applyFill="1" applyBorder="1" applyAlignment="1">
      <alignment horizontal="center"/>
    </xf>
    <xf numFmtId="0" fontId="5" fillId="0" borderId="0" xfId="0" applyFont="1" applyAlignment="1">
      <alignment horizontal="center"/>
    </xf>
    <xf numFmtId="0" fontId="7" fillId="12" borderId="0" xfId="0" applyFont="1" applyFill="1"/>
    <xf numFmtId="0" fontId="0" fillId="12" borderId="0" xfId="0" applyFill="1"/>
    <xf numFmtId="38" fontId="7" fillId="12" borderId="0" xfId="0" applyNumberFormat="1" applyFont="1" applyFill="1" applyAlignment="1">
      <alignment horizontal="center"/>
    </xf>
    <xf numFmtId="0" fontId="0" fillId="13" borderId="11" xfId="0" applyFill="1" applyBorder="1"/>
    <xf numFmtId="0" fontId="0" fillId="13" borderId="12" xfId="0" applyFill="1" applyBorder="1"/>
    <xf numFmtId="6" fontId="0" fillId="13" borderId="13" xfId="0" applyNumberFormat="1" applyFill="1" applyBorder="1"/>
    <xf numFmtId="6" fontId="0" fillId="0" borderId="0" xfId="0" applyNumberFormat="1"/>
    <xf numFmtId="8" fontId="0" fillId="0" borderId="14" xfId="0" applyNumberFormat="1" applyBorder="1"/>
    <xf numFmtId="6" fontId="0" fillId="0" borderId="14" xfId="0" applyNumberFormat="1" applyBorder="1"/>
    <xf numFmtId="6" fontId="0" fillId="14" borderId="14" xfId="0" applyNumberFormat="1" applyFill="1" applyBorder="1"/>
    <xf numFmtId="8" fontId="0" fillId="0" borderId="0" xfId="0" applyNumberFormat="1"/>
    <xf numFmtId="164" fontId="0" fillId="0" borderId="0" xfId="1" applyNumberFormat="1" applyFont="1"/>
    <xf numFmtId="9" fontId="10" fillId="2" borderId="14" xfId="2" applyFont="1" applyFill="1" applyBorder="1" applyAlignment="1">
      <alignment vertical="center"/>
    </xf>
    <xf numFmtId="9" fontId="10" fillId="4" borderId="14" xfId="2" applyFont="1" applyFill="1" applyBorder="1" applyAlignment="1">
      <alignment vertical="center"/>
    </xf>
    <xf numFmtId="164" fontId="10" fillId="4" borderId="14" xfId="0" applyNumberFormat="1" applyFont="1" applyFill="1" applyBorder="1" applyAlignment="1">
      <alignment vertical="center"/>
    </xf>
    <xf numFmtId="164" fontId="10" fillId="2" borderId="14" xfId="0" applyNumberFormat="1" applyFont="1" applyFill="1" applyBorder="1" applyAlignment="1">
      <alignment vertical="center"/>
    </xf>
    <xf numFmtId="164" fontId="10" fillId="2" borderId="14" xfId="1" applyNumberFormat="1" applyFont="1" applyFill="1" applyBorder="1" applyAlignment="1">
      <alignment horizontal="right" vertical="center"/>
    </xf>
    <xf numFmtId="164" fontId="10" fillId="5" borderId="14" xfId="0" applyNumberFormat="1" applyFont="1" applyFill="1" applyBorder="1" applyAlignment="1">
      <alignment vertical="center"/>
    </xf>
    <xf numFmtId="9" fontId="10" fillId="5" borderId="14" xfId="2" applyFont="1" applyFill="1" applyBorder="1" applyAlignment="1">
      <alignment vertical="center"/>
    </xf>
    <xf numFmtId="0" fontId="0" fillId="0" borderId="10" xfId="0" applyBorder="1"/>
    <xf numFmtId="6" fontId="0" fillId="0" borderId="10" xfId="0" applyNumberFormat="1" applyBorder="1"/>
    <xf numFmtId="8" fontId="21" fillId="0" borderId="14" xfId="0" applyNumberFormat="1" applyFont="1" applyBorder="1"/>
    <xf numFmtId="0" fontId="21" fillId="0" borderId="14" xfId="0" applyFont="1" applyBorder="1"/>
    <xf numFmtId="6" fontId="21" fillId="0" borderId="14" xfId="0" applyNumberFormat="1" applyFont="1" applyBorder="1"/>
    <xf numFmtId="9" fontId="24" fillId="7" borderId="14" xfId="0" applyNumberFormat="1" applyFont="1" applyFill="1" applyBorder="1" applyAlignment="1">
      <alignment horizontal="left"/>
    </xf>
    <xf numFmtId="9" fontId="24" fillId="7" borderId="14" xfId="0" applyNumberFormat="1" applyFont="1" applyFill="1" applyBorder="1" applyAlignment="1">
      <alignment horizontal="center"/>
    </xf>
    <xf numFmtId="0" fontId="5" fillId="4" borderId="14" xfId="0" applyFont="1" applyFill="1" applyBorder="1"/>
    <xf numFmtId="10" fontId="12" fillId="4" borderId="14" xfId="0" applyNumberFormat="1" applyFont="1" applyFill="1" applyBorder="1" applyAlignment="1">
      <alignment horizontal="center"/>
    </xf>
    <xf numFmtId="17" fontId="5" fillId="0" borderId="10" xfId="0" applyNumberFormat="1" applyFont="1" applyBorder="1"/>
    <xf numFmtId="0" fontId="6" fillId="0" borderId="10" xfId="0" applyFont="1" applyBorder="1"/>
    <xf numFmtId="0" fontId="7" fillId="0" borderId="10" xfId="0" applyFont="1" applyBorder="1" applyAlignment="1">
      <alignment horizontal="center"/>
    </xf>
    <xf numFmtId="0" fontId="3" fillId="2" borderId="10" xfId="0" applyFont="1" applyFill="1" applyBorder="1"/>
    <xf numFmtId="0" fontId="5" fillId="2" borderId="10" xfId="0" applyFont="1" applyFill="1" applyBorder="1"/>
    <xf numFmtId="38" fontId="9" fillId="2" borderId="10" xfId="0" applyNumberFormat="1" applyFont="1" applyFill="1" applyBorder="1" applyAlignment="1">
      <alignment horizontal="center"/>
    </xf>
    <xf numFmtId="0" fontId="21" fillId="0" borderId="0" xfId="0" applyFont="1"/>
    <xf numFmtId="0" fontId="17" fillId="3" borderId="14" xfId="0" applyFont="1" applyFill="1" applyBorder="1" applyAlignment="1">
      <alignment horizontal="center"/>
    </xf>
    <xf numFmtId="0" fontId="8" fillId="0" borderId="14" xfId="0" applyFont="1" applyBorder="1"/>
    <xf numFmtId="0" fontId="23" fillId="7" borderId="14" xfId="0" applyFont="1" applyFill="1" applyBorder="1" applyAlignment="1">
      <alignment horizontal="center"/>
    </xf>
    <xf numFmtId="0" fontId="5" fillId="0" borderId="0" xfId="0" applyFont="1" applyAlignment="1">
      <alignment horizontal="left"/>
    </xf>
    <xf numFmtId="0" fontId="10" fillId="0" borderId="0" xfId="0" applyFont="1" applyAlignment="1">
      <alignment horizontal="left"/>
    </xf>
    <xf numFmtId="0" fontId="14" fillId="3" borderId="2" xfId="0" applyFont="1" applyFill="1" applyBorder="1" applyAlignment="1">
      <alignment horizontal="center"/>
    </xf>
    <xf numFmtId="0" fontId="8" fillId="0" borderId="4" xfId="0" applyFont="1" applyBorder="1"/>
    <xf numFmtId="0" fontId="1" fillId="0" borderId="0" xfId="0" applyFont="1" applyAlignment="1">
      <alignment horizontal="center"/>
    </xf>
    <xf numFmtId="0" fontId="0" fillId="0" borderId="0" xfId="0"/>
    <xf numFmtId="0" fontId="18" fillId="0" borderId="0" xfId="0" applyFont="1" applyAlignment="1">
      <alignment horizontal="center" vertical="center" wrapText="1"/>
    </xf>
    <xf numFmtId="17" fontId="2" fillId="0" borderId="0" xfId="0" applyNumberFormat="1" applyFont="1" applyAlignment="1">
      <alignment horizontal="center"/>
    </xf>
    <xf numFmtId="0" fontId="2" fillId="0" borderId="0" xfId="0" applyFont="1" applyAlignment="1">
      <alignment horizontal="center"/>
    </xf>
    <xf numFmtId="0" fontId="7" fillId="2" borderId="14" xfId="0" applyFont="1" applyFill="1" applyBorder="1" applyAlignment="1">
      <alignment horizontal="center"/>
    </xf>
    <xf numFmtId="0" fontId="7" fillId="3" borderId="2" xfId="0" applyFont="1" applyFill="1" applyBorder="1" applyAlignment="1">
      <alignment horizontal="center"/>
    </xf>
    <xf numFmtId="0" fontId="8" fillId="0" borderId="3" xfId="0" applyFont="1" applyBorder="1"/>
    <xf numFmtId="0" fontId="2" fillId="5" borderId="2" xfId="0" applyFont="1" applyFill="1" applyBorder="1" applyAlignment="1">
      <alignment horizontal="center"/>
    </xf>
    <xf numFmtId="0" fontId="2" fillId="7" borderId="2" xfId="0" applyFont="1" applyFill="1" applyBorder="1" applyAlignment="1">
      <alignment horizontal="center"/>
    </xf>
    <xf numFmtId="0" fontId="2" fillId="9" borderId="2" xfId="0" applyFont="1" applyFill="1" applyBorder="1" applyAlignment="1">
      <alignment horizontal="center"/>
    </xf>
    <xf numFmtId="0" fontId="7" fillId="10" borderId="2" xfId="0" applyFont="1" applyFill="1" applyBorder="1" applyAlignment="1">
      <alignment horizontal="center"/>
    </xf>
    <xf numFmtId="0" fontId="2" fillId="11" borderId="2" xfId="0" applyFont="1" applyFill="1" applyBorder="1" applyAlignment="1">
      <alignment horizontal="center"/>
    </xf>
    <xf numFmtId="10" fontId="0" fillId="15" borderId="14" xfId="2" applyNumberFormat="1" applyFont="1" applyFill="1" applyBorder="1"/>
    <xf numFmtId="0" fontId="21" fillId="0" borderId="0" xfId="0" applyFont="1" applyAlignment="1">
      <alignment horizontal="center"/>
    </xf>
  </cellXfs>
  <cellStyles count="3">
    <cellStyle name="Currency" xfId="1" builtinId="4"/>
    <cellStyle name="Normal" xfId="0" builtinId="0"/>
    <cellStyle name="Percent" xfId="2" builtinId="5"/>
  </cellStyles>
  <dxfs count="4">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866775</xdr:colOff>
      <xdr:row>0</xdr:row>
      <xdr:rowOff>47625</xdr:rowOff>
    </xdr:from>
    <xdr:ext cx="2743200" cy="4762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866775</xdr:colOff>
      <xdr:row>0</xdr:row>
      <xdr:rowOff>47625</xdr:rowOff>
    </xdr:from>
    <xdr:ext cx="2743200" cy="476250"/>
    <xdr:pic>
      <xdr:nvPicPr>
        <xdr:cNvPr id="2" name="image1.png" title="Image">
          <a:extLst>
            <a:ext uri="{FF2B5EF4-FFF2-40B4-BE49-F238E27FC236}">
              <a16:creationId xmlns:a16="http://schemas.microsoft.com/office/drawing/2014/main" id="{70D990CE-043D-40A1-90B0-698E836800E8}"/>
            </a:ext>
          </a:extLst>
        </xdr:cNvPr>
        <xdr:cNvPicPr preferRelativeResize="0"/>
      </xdr:nvPicPr>
      <xdr:blipFill>
        <a:blip xmlns:r="http://schemas.openxmlformats.org/officeDocument/2006/relationships" r:embed="rId1" cstate="print"/>
        <a:stretch>
          <a:fillRect/>
        </a:stretch>
      </xdr:blipFill>
      <xdr:spPr>
        <a:xfrm>
          <a:off x="1122045" y="49530"/>
          <a:ext cx="2743200" cy="4762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loom.com/share/268a5a178c40479396ff08b27c343f5a?sid=4152edb9-addc-4c3d-b684-34054e9747a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loom.com/share/268a5a178c40479396ff08b27c343f5a?sid=4152edb9-addc-4c3d-b684-34054e9747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2"/>
  <sheetViews>
    <sheetView tabSelected="1" topLeftCell="A64" workbookViewId="0">
      <selection activeCell="J84" sqref="J84"/>
    </sheetView>
  </sheetViews>
  <sheetFormatPr defaultColWidth="14.453125" defaultRowHeight="15" customHeight="1" x14ac:dyDescent="0.35"/>
  <cols>
    <col min="1" max="1" width="3.81640625" customWidth="1"/>
    <col min="2" max="2" width="54.54296875" customWidth="1"/>
    <col min="3" max="3" width="18" customWidth="1"/>
    <col min="4" max="4" width="26.36328125" bestFit="1" customWidth="1"/>
    <col min="5" max="5" width="19.90625" bestFit="1" customWidth="1"/>
    <col min="6" max="6" width="12.453125" bestFit="1" customWidth="1"/>
    <col min="7" max="7" width="17.453125" customWidth="1"/>
    <col min="8" max="8" width="8.81640625" customWidth="1"/>
    <col min="9" max="9" width="15.453125" bestFit="1" customWidth="1"/>
    <col min="10" max="10" width="10.6328125" customWidth="1"/>
    <col min="11" max="11" width="9.6328125" bestFit="1" customWidth="1"/>
    <col min="12" max="26" width="8.81640625" customWidth="1"/>
  </cols>
  <sheetData>
    <row r="1" spans="1:4" ht="14.5" x14ac:dyDescent="0.35">
      <c r="A1" s="113"/>
      <c r="B1" s="114"/>
      <c r="C1" s="114"/>
    </row>
    <row r="2" spans="1:4" ht="15" customHeight="1" x14ac:dyDescent="0.35">
      <c r="A2" s="114"/>
      <c r="B2" s="114"/>
      <c r="C2" s="114"/>
    </row>
    <row r="3" spans="1:4" ht="15" customHeight="1" x14ac:dyDescent="0.35">
      <c r="A3" s="114"/>
      <c r="B3" s="114"/>
      <c r="C3" s="114"/>
    </row>
    <row r="4" spans="1:4" ht="21" x14ac:dyDescent="0.5">
      <c r="A4" s="116" t="s">
        <v>0</v>
      </c>
      <c r="B4" s="114"/>
      <c r="C4" s="114"/>
    </row>
    <row r="5" spans="1:4" ht="21" x14ac:dyDescent="0.5">
      <c r="A5" s="117" t="s">
        <v>1</v>
      </c>
      <c r="B5" s="114"/>
      <c r="C5" s="114"/>
    </row>
    <row r="6" spans="1:4" ht="14.5" x14ac:dyDescent="0.35">
      <c r="A6" s="1" t="s">
        <v>2</v>
      </c>
      <c r="C6" s="2" t="s">
        <v>3</v>
      </c>
    </row>
    <row r="7" spans="1:4" ht="18.5" x14ac:dyDescent="0.45">
      <c r="A7" s="99"/>
      <c r="B7" s="100"/>
      <c r="C7" s="101">
        <v>2025</v>
      </c>
    </row>
    <row r="8" spans="1:4" ht="18.5" x14ac:dyDescent="0.45">
      <c r="A8" s="118" t="s">
        <v>4</v>
      </c>
      <c r="B8" s="107"/>
      <c r="C8" s="107"/>
    </row>
    <row r="9" spans="1:4" ht="15.5" x14ac:dyDescent="0.35">
      <c r="A9" s="3" t="s">
        <v>5</v>
      </c>
      <c r="B9" s="4"/>
      <c r="C9" s="5"/>
    </row>
    <row r="10" spans="1:4" ht="15.5" x14ac:dyDescent="0.35">
      <c r="A10" s="3"/>
      <c r="B10" s="4" t="s">
        <v>6</v>
      </c>
      <c r="C10" s="5">
        <v>0</v>
      </c>
    </row>
    <row r="11" spans="1:4" ht="15.5" x14ac:dyDescent="0.35">
      <c r="A11" s="3"/>
      <c r="B11" s="4" t="s">
        <v>7</v>
      </c>
      <c r="C11" s="5">
        <v>0</v>
      </c>
    </row>
    <row r="12" spans="1:4" ht="15.5" x14ac:dyDescent="0.35">
      <c r="A12" s="3"/>
      <c r="B12" s="4"/>
      <c r="C12" s="5"/>
    </row>
    <row r="13" spans="1:4" ht="15.5" x14ac:dyDescent="0.35">
      <c r="A13" s="3" t="s">
        <v>113</v>
      </c>
      <c r="B13" s="4"/>
      <c r="C13" s="5">
        <v>0</v>
      </c>
      <c r="D13" s="6" t="s">
        <v>8</v>
      </c>
    </row>
    <row r="14" spans="1:4" ht="15.5" x14ac:dyDescent="0.35">
      <c r="A14" s="102" t="s">
        <v>114</v>
      </c>
      <c r="B14" s="103"/>
      <c r="C14" s="104">
        <v>0</v>
      </c>
      <c r="D14" s="6"/>
    </row>
    <row r="15" spans="1:4" ht="15.5" x14ac:dyDescent="0.35">
      <c r="A15" s="102" t="s">
        <v>115</v>
      </c>
      <c r="B15" s="103"/>
      <c r="C15" s="104">
        <v>0</v>
      </c>
      <c r="D15" s="6"/>
    </row>
    <row r="16" spans="1:4" ht="15.5" x14ac:dyDescent="0.35">
      <c r="A16" s="3"/>
      <c r="B16" s="4"/>
      <c r="C16" s="5"/>
    </row>
    <row r="17" spans="1:6" ht="15.5" x14ac:dyDescent="0.35">
      <c r="A17" s="3" t="s">
        <v>9</v>
      </c>
      <c r="B17" s="4"/>
      <c r="C17" s="5">
        <v>0</v>
      </c>
      <c r="E17" s="7"/>
    </row>
    <row r="18" spans="1:6" ht="15.5" x14ac:dyDescent="0.35">
      <c r="A18" s="3"/>
      <c r="B18" s="4"/>
      <c r="C18" s="5"/>
    </row>
    <row r="19" spans="1:6" ht="15.5" x14ac:dyDescent="0.35">
      <c r="A19" s="3" t="s">
        <v>10</v>
      </c>
      <c r="B19" s="4"/>
      <c r="C19" s="5">
        <v>0</v>
      </c>
    </row>
    <row r="20" spans="1:6" ht="15.5" x14ac:dyDescent="0.35">
      <c r="A20" s="3"/>
      <c r="B20" s="4" t="s">
        <v>110</v>
      </c>
      <c r="C20" s="5">
        <v>0</v>
      </c>
      <c r="D20" s="110" t="s">
        <v>11</v>
      </c>
      <c r="E20" s="110"/>
      <c r="F20" s="110"/>
    </row>
    <row r="21" spans="1:6" ht="15.5" x14ac:dyDescent="0.35">
      <c r="A21" s="3"/>
      <c r="B21" s="4" t="s">
        <v>12</v>
      </c>
      <c r="C21" s="5">
        <v>0</v>
      </c>
    </row>
    <row r="22" spans="1:6" ht="15.5" x14ac:dyDescent="0.35">
      <c r="A22" s="3"/>
      <c r="B22" s="4" t="s">
        <v>13</v>
      </c>
      <c r="C22" s="5">
        <v>0</v>
      </c>
    </row>
    <row r="23" spans="1:6" ht="15.75" customHeight="1" x14ac:dyDescent="0.35">
      <c r="A23" s="3"/>
      <c r="B23" s="4" t="s">
        <v>111</v>
      </c>
      <c r="C23" s="5">
        <v>100000</v>
      </c>
    </row>
    <row r="24" spans="1:6" ht="15.75" customHeight="1" x14ac:dyDescent="0.35">
      <c r="A24" s="3"/>
      <c r="B24" s="8" t="s">
        <v>14</v>
      </c>
      <c r="C24" s="5"/>
    </row>
    <row r="25" spans="1:6" ht="15.75" customHeight="1" x14ac:dyDescent="0.35">
      <c r="A25" s="3"/>
      <c r="B25" s="4" t="s">
        <v>15</v>
      </c>
      <c r="C25" s="5">
        <v>0</v>
      </c>
    </row>
    <row r="26" spans="1:6" ht="15.75" customHeight="1" x14ac:dyDescent="0.35">
      <c r="A26" s="3"/>
      <c r="B26" s="4" t="s">
        <v>16</v>
      </c>
      <c r="C26" s="5">
        <v>0</v>
      </c>
    </row>
    <row r="27" spans="1:6" ht="15.75" customHeight="1" x14ac:dyDescent="0.35">
      <c r="A27" s="3"/>
      <c r="B27" s="4" t="s">
        <v>17</v>
      </c>
      <c r="C27" s="5">
        <v>0</v>
      </c>
    </row>
    <row r="28" spans="1:6" ht="15.75" customHeight="1" x14ac:dyDescent="0.35">
      <c r="A28" s="3"/>
      <c r="B28" s="4" t="s">
        <v>18</v>
      </c>
      <c r="C28" s="5">
        <v>0</v>
      </c>
    </row>
    <row r="29" spans="1:6" ht="15.75" customHeight="1" x14ac:dyDescent="0.35">
      <c r="A29" s="3"/>
      <c r="B29" s="4" t="s">
        <v>19</v>
      </c>
      <c r="C29" s="5">
        <v>0</v>
      </c>
    </row>
    <row r="30" spans="1:6" ht="15.75" customHeight="1" x14ac:dyDescent="0.35">
      <c r="A30" s="3"/>
      <c r="B30" s="4" t="s">
        <v>20</v>
      </c>
      <c r="C30" s="5">
        <v>0</v>
      </c>
    </row>
    <row r="31" spans="1:6" ht="15.75" customHeight="1" x14ac:dyDescent="0.35">
      <c r="A31" s="3"/>
      <c r="B31" s="4" t="s">
        <v>21</v>
      </c>
      <c r="C31" s="5">
        <v>0</v>
      </c>
    </row>
    <row r="32" spans="1:6" ht="15.75" customHeight="1" x14ac:dyDescent="0.35">
      <c r="A32" s="3"/>
      <c r="B32" s="4" t="s">
        <v>22</v>
      </c>
      <c r="C32" s="5">
        <v>0</v>
      </c>
    </row>
    <row r="33" spans="1:16" ht="15.75" customHeight="1" x14ac:dyDescent="0.35">
      <c r="A33" s="3"/>
      <c r="B33" s="4" t="s">
        <v>23</v>
      </c>
      <c r="C33" s="5">
        <v>0</v>
      </c>
    </row>
    <row r="34" spans="1:16" ht="15.75" customHeight="1" x14ac:dyDescent="0.35">
      <c r="A34" s="3"/>
      <c r="B34" s="9"/>
      <c r="C34" s="5"/>
    </row>
    <row r="35" spans="1:16" ht="15.75" customHeight="1" x14ac:dyDescent="0.35">
      <c r="A35" s="3" t="s">
        <v>24</v>
      </c>
      <c r="B35" s="9"/>
      <c r="C35" s="5">
        <v>0</v>
      </c>
    </row>
    <row r="36" spans="1:16" ht="15.75" customHeight="1" x14ac:dyDescent="0.35">
      <c r="A36" s="3"/>
      <c r="B36" s="9"/>
      <c r="C36" s="5"/>
      <c r="P36" s="105" t="s">
        <v>8</v>
      </c>
    </row>
    <row r="37" spans="1:16" ht="15.75" customHeight="1" x14ac:dyDescent="0.35">
      <c r="A37" s="3"/>
      <c r="B37" s="9"/>
      <c r="C37" s="5"/>
    </row>
    <row r="38" spans="1:16" ht="15.75" customHeight="1" x14ac:dyDescent="0.35">
      <c r="A38" s="3" t="s">
        <v>25</v>
      </c>
      <c r="B38" s="9"/>
      <c r="C38" s="5">
        <v>0</v>
      </c>
    </row>
    <row r="39" spans="1:16" ht="15.75" customHeight="1" x14ac:dyDescent="0.35">
      <c r="A39" s="4"/>
      <c r="B39" s="4"/>
      <c r="C39" s="5"/>
    </row>
    <row r="40" spans="1:16" ht="15.75" customHeight="1" x14ac:dyDescent="0.35">
      <c r="A40" s="10"/>
      <c r="B40" s="10"/>
      <c r="C40" s="11"/>
    </row>
    <row r="41" spans="1:16" ht="15.75" customHeight="1" x14ac:dyDescent="0.35">
      <c r="A41" s="3" t="s">
        <v>26</v>
      </c>
      <c r="B41" s="4"/>
      <c r="C41" s="12">
        <f>+SUM(C9:C40)</f>
        <v>100000</v>
      </c>
    </row>
    <row r="42" spans="1:16" ht="15.75" customHeight="1" x14ac:dyDescent="0.35">
      <c r="C42" s="13"/>
    </row>
    <row r="43" spans="1:16" ht="15.75" customHeight="1" x14ac:dyDescent="0.45">
      <c r="A43" s="119" t="s">
        <v>27</v>
      </c>
      <c r="B43" s="120"/>
      <c r="C43" s="112"/>
    </row>
    <row r="44" spans="1:16" ht="15.75" customHeight="1" x14ac:dyDescent="0.35">
      <c r="A44" s="14" t="s">
        <v>28</v>
      </c>
      <c r="B44" s="14"/>
      <c r="C44" s="15">
        <v>0</v>
      </c>
      <c r="D44" s="16"/>
    </row>
    <row r="45" spans="1:16" ht="15.75" customHeight="1" x14ac:dyDescent="0.35">
      <c r="A45" s="14" t="s">
        <v>29</v>
      </c>
      <c r="B45" s="17"/>
      <c r="C45" s="15">
        <v>0</v>
      </c>
      <c r="D45" s="16"/>
    </row>
    <row r="46" spans="1:16" ht="15.75" customHeight="1" x14ac:dyDescent="0.35">
      <c r="A46" s="14" t="s">
        <v>30</v>
      </c>
      <c r="B46" s="17"/>
      <c r="C46" s="15">
        <v>0</v>
      </c>
      <c r="D46" s="16"/>
    </row>
    <row r="47" spans="1:16" ht="15.75" customHeight="1" x14ac:dyDescent="0.35">
      <c r="A47" s="14" t="s">
        <v>31</v>
      </c>
      <c r="B47" s="17"/>
      <c r="C47" s="15">
        <v>0</v>
      </c>
      <c r="D47" s="16"/>
    </row>
    <row r="48" spans="1:16" ht="15.75" customHeight="1" x14ac:dyDescent="0.35">
      <c r="A48" s="14" t="s">
        <v>32</v>
      </c>
      <c r="B48" s="17"/>
      <c r="C48" s="15">
        <v>0</v>
      </c>
    </row>
    <row r="49" spans="1:7" ht="15.75" customHeight="1" x14ac:dyDescent="0.35">
      <c r="A49" s="14" t="s">
        <v>33</v>
      </c>
      <c r="B49" s="17"/>
      <c r="C49" s="15">
        <v>0</v>
      </c>
    </row>
    <row r="50" spans="1:7" ht="15.75" customHeight="1" x14ac:dyDescent="0.35">
      <c r="A50" s="14" t="s">
        <v>34</v>
      </c>
      <c r="B50" s="17"/>
      <c r="C50" s="15">
        <v>0</v>
      </c>
    </row>
    <row r="51" spans="1:7" ht="15.75" customHeight="1" x14ac:dyDescent="0.35">
      <c r="A51" s="14" t="s">
        <v>35</v>
      </c>
      <c r="B51" s="17"/>
      <c r="C51" s="15">
        <v>0</v>
      </c>
    </row>
    <row r="52" spans="1:7" ht="15.75" customHeight="1" x14ac:dyDescent="0.35">
      <c r="A52" s="18" t="s">
        <v>36</v>
      </c>
      <c r="B52" s="19"/>
      <c r="C52" s="20">
        <v>0</v>
      </c>
    </row>
    <row r="53" spans="1:7" ht="15.75" customHeight="1" x14ac:dyDescent="0.35">
      <c r="A53" s="14" t="s">
        <v>37</v>
      </c>
      <c r="B53" s="17"/>
      <c r="C53" s="15">
        <f>SUM(C44:C52)</f>
        <v>0</v>
      </c>
    </row>
    <row r="54" spans="1:7" ht="15.75" customHeight="1" x14ac:dyDescent="0.35">
      <c r="A54" s="21"/>
      <c r="C54" s="22"/>
    </row>
    <row r="55" spans="1:7" ht="15.75" customHeight="1" x14ac:dyDescent="0.45">
      <c r="A55" s="23" t="s">
        <v>38</v>
      </c>
      <c r="B55" s="24"/>
      <c r="C55" s="25">
        <f>+C41-C53</f>
        <v>100000</v>
      </c>
      <c r="D55" s="16"/>
    </row>
    <row r="56" spans="1:7" ht="15.75" customHeight="1" x14ac:dyDescent="0.35">
      <c r="C56" s="13"/>
    </row>
    <row r="57" spans="1:7" ht="15.75" customHeight="1" x14ac:dyDescent="0.5">
      <c r="A57" s="121" t="s">
        <v>39</v>
      </c>
      <c r="B57" s="120"/>
      <c r="C57" s="112"/>
      <c r="D57" s="26" t="s">
        <v>40</v>
      </c>
      <c r="E57" s="111" t="s">
        <v>41</v>
      </c>
      <c r="F57" s="112"/>
    </row>
    <row r="58" spans="1:7" ht="15.75" customHeight="1" x14ac:dyDescent="0.5">
      <c r="A58" s="27" t="s">
        <v>42</v>
      </c>
      <c r="B58" s="28"/>
      <c r="C58" s="29">
        <f>+SUMIF(E58:E64,D58,F58:F64)</f>
        <v>31500</v>
      </c>
      <c r="D58" s="30" t="s">
        <v>48</v>
      </c>
      <c r="E58" s="31" t="s">
        <v>43</v>
      </c>
      <c r="F58" s="32">
        <v>15750</v>
      </c>
    </row>
    <row r="59" spans="1:7" ht="15.75" customHeight="1" x14ac:dyDescent="0.35">
      <c r="A59" s="33" t="s">
        <v>44</v>
      </c>
      <c r="B59" s="33"/>
      <c r="C59" s="34"/>
      <c r="D59" s="16"/>
      <c r="E59" s="31" t="s">
        <v>45</v>
      </c>
      <c r="F59" s="32">
        <f>+F58</f>
        <v>15750</v>
      </c>
    </row>
    <row r="60" spans="1:7" ht="15.75" customHeight="1" x14ac:dyDescent="0.35">
      <c r="A60" s="33" t="s">
        <v>46</v>
      </c>
      <c r="B60" s="33"/>
      <c r="C60" s="34">
        <v>0</v>
      </c>
      <c r="D60" s="16" t="s">
        <v>47</v>
      </c>
      <c r="E60" s="31" t="s">
        <v>48</v>
      </c>
      <c r="F60" s="32">
        <f>+F58*2</f>
        <v>31500</v>
      </c>
    </row>
    <row r="61" spans="1:7" ht="15.75" customHeight="1" x14ac:dyDescent="0.35">
      <c r="A61" s="33" t="s">
        <v>49</v>
      </c>
      <c r="B61" s="33"/>
      <c r="C61" s="34">
        <v>0</v>
      </c>
      <c r="D61" s="16" t="s">
        <v>97</v>
      </c>
      <c r="E61" s="31" t="s">
        <v>50</v>
      </c>
      <c r="F61" s="32">
        <f>+F60</f>
        <v>31500</v>
      </c>
      <c r="G61" s="35"/>
    </row>
    <row r="62" spans="1:7" ht="15.75" customHeight="1" x14ac:dyDescent="0.35">
      <c r="A62" s="33" t="s">
        <v>51</v>
      </c>
      <c r="B62" s="33"/>
      <c r="C62" s="34">
        <v>0</v>
      </c>
      <c r="E62" s="31" t="s">
        <v>52</v>
      </c>
      <c r="F62" s="32">
        <v>23625</v>
      </c>
    </row>
    <row r="63" spans="1:7" ht="15.75" customHeight="1" x14ac:dyDescent="0.35">
      <c r="A63" s="36" t="s">
        <v>53</v>
      </c>
      <c r="B63" s="36"/>
      <c r="C63" s="37">
        <f>K60-K61</f>
        <v>0</v>
      </c>
      <c r="E63" s="31" t="s">
        <v>54</v>
      </c>
      <c r="F63" s="32">
        <f>+F58+2000</f>
        <v>17750</v>
      </c>
    </row>
    <row r="64" spans="1:7" ht="15.75" customHeight="1" x14ac:dyDescent="0.35">
      <c r="A64" s="36" t="s">
        <v>55</v>
      </c>
      <c r="B64" s="36"/>
      <c r="C64" s="37">
        <f>SUM(C59:C63)</f>
        <v>0</v>
      </c>
      <c r="E64" s="31" t="s">
        <v>56</v>
      </c>
      <c r="F64" s="32">
        <f>+F60+2000+2000</f>
        <v>35500</v>
      </c>
    </row>
    <row r="65" spans="1:11" ht="15.75" customHeight="1" x14ac:dyDescent="0.35">
      <c r="A65" s="38" t="s">
        <v>57</v>
      </c>
      <c r="B65" s="38"/>
      <c r="C65" s="39">
        <f>IF(C64&gt;C58,C64, C58)</f>
        <v>31500</v>
      </c>
      <c r="D65" s="24" t="str">
        <f>IF(C65&gt;C58,"Itemizing Deductions","Standard Deduction")</f>
        <v>Standard Deduction</v>
      </c>
      <c r="G65" s="35"/>
    </row>
    <row r="66" spans="1:11" ht="15.75" customHeight="1" x14ac:dyDescent="0.35">
      <c r="A66" s="21"/>
      <c r="B66" s="21"/>
      <c r="C66" s="22"/>
    </row>
    <row r="67" spans="1:11" ht="15.75" customHeight="1" x14ac:dyDescent="0.35">
      <c r="A67" s="40" t="s">
        <v>58</v>
      </c>
      <c r="B67" s="40"/>
      <c r="C67" s="41">
        <v>0</v>
      </c>
      <c r="D67" s="109" t="s">
        <v>59</v>
      </c>
      <c r="E67" s="109"/>
      <c r="F67" s="109"/>
      <c r="G67" s="109"/>
    </row>
    <row r="68" spans="1:11" ht="15.75" customHeight="1" x14ac:dyDescent="0.35">
      <c r="A68" s="21"/>
      <c r="B68" s="21"/>
      <c r="C68" s="22"/>
    </row>
    <row r="69" spans="1:11" s="72" customFormat="1" ht="15.75" customHeight="1" x14ac:dyDescent="0.45">
      <c r="A69" s="71" t="s">
        <v>60</v>
      </c>
      <c r="C69" s="73">
        <f>+C55-C65-C67</f>
        <v>68500</v>
      </c>
    </row>
    <row r="70" spans="1:11" ht="15.75" customHeight="1" thickBot="1" x14ac:dyDescent="0.4">
      <c r="C70" s="42"/>
    </row>
    <row r="71" spans="1:11" thickBot="1" x14ac:dyDescent="0.4">
      <c r="C71" s="74" t="s">
        <v>98</v>
      </c>
      <c r="D71" s="76">
        <f>IF(C69-J71&lt;0,0,C69-J71)</f>
        <v>68500</v>
      </c>
      <c r="E71" s="77"/>
      <c r="F71" s="77"/>
      <c r="H71" s="74" t="s">
        <v>99</v>
      </c>
      <c r="I71" s="75"/>
      <c r="J71" s="76">
        <f>C17+C15</f>
        <v>0</v>
      </c>
    </row>
    <row r="72" spans="1:11" ht="14.5" x14ac:dyDescent="0.35">
      <c r="C72" s="90"/>
      <c r="D72" s="91"/>
      <c r="E72" s="77"/>
      <c r="F72" s="77"/>
      <c r="H72" s="90"/>
      <c r="I72" s="90"/>
      <c r="J72" s="91"/>
    </row>
    <row r="73" spans="1:11" ht="18.5" x14ac:dyDescent="0.45">
      <c r="C73" s="106" t="s">
        <v>102</v>
      </c>
      <c r="D73" s="107"/>
      <c r="E73" s="107"/>
      <c r="F73" s="107"/>
      <c r="H73" s="106" t="s">
        <v>112</v>
      </c>
      <c r="I73" s="107"/>
      <c r="J73" s="107"/>
      <c r="K73" s="107"/>
    </row>
    <row r="74" spans="1:11" ht="14.5" x14ac:dyDescent="0.35">
      <c r="C74" s="93" t="s">
        <v>101</v>
      </c>
      <c r="D74" s="92" t="s">
        <v>100</v>
      </c>
      <c r="E74" s="94" t="s">
        <v>103</v>
      </c>
      <c r="F74" s="94" t="s">
        <v>104</v>
      </c>
      <c r="H74" s="93" t="s">
        <v>101</v>
      </c>
      <c r="I74" s="92" t="s">
        <v>100</v>
      </c>
      <c r="J74" s="94" t="s">
        <v>103</v>
      </c>
      <c r="K74" s="94" t="s">
        <v>104</v>
      </c>
    </row>
    <row r="75" spans="1:11" ht="14.5" x14ac:dyDescent="0.35">
      <c r="C75" s="89">
        <v>0.37</v>
      </c>
      <c r="D75" s="88">
        <f>IF($D$71&lt;E75,0,($D$71-E75)*C75)</f>
        <v>0</v>
      </c>
      <c r="E75" s="88">
        <f>F76+1</f>
        <v>731201</v>
      </c>
      <c r="F75" s="80"/>
      <c r="H75" s="84">
        <v>0.2</v>
      </c>
      <c r="I75" s="85">
        <f>IF(J71&gt;0,IF(($D$71+$J$71)&gt;J75,IF($D$71&gt;J75,$J$71*H75,($J$71-(K76-$D$71))*H75),0),0)</f>
        <v>0</v>
      </c>
      <c r="J75" s="85">
        <v>583750</v>
      </c>
      <c r="K75" s="80"/>
    </row>
    <row r="76" spans="1:11" ht="14.5" x14ac:dyDescent="0.35">
      <c r="C76" s="89">
        <v>0.35</v>
      </c>
      <c r="D76" s="88">
        <f t="shared" ref="D76:D81" si="0">IF(D$71&gt;F76,(F76-E76)*C76,IF($D$71&lt;E76,0,($D$71-E76)*C76))</f>
        <v>0</v>
      </c>
      <c r="E76" s="88">
        <v>487451</v>
      </c>
      <c r="F76" s="88">
        <v>731200</v>
      </c>
      <c r="H76" s="83">
        <v>0.15</v>
      </c>
      <c r="I76" s="86">
        <f>IF(J71&gt;0,IF(D71&gt;0,IF(D71&lt;J76,IF((D71+J71)&gt;K76,((K76-J76)*H76),((D71+J71-J76)*H76)),IF(D71&gt;K76,0,IF((D71+J71)&gt;K76,((K76-D71)*H76),(J71*H76)))),IF(J71&lt;J76,0,IF(J71&lt;K76,((J71-J76)*H76),((K76-J76)*H76)))),0)</f>
        <v>0</v>
      </c>
      <c r="J76" s="86">
        <v>94050</v>
      </c>
      <c r="K76" s="86">
        <f>J75-0.01</f>
        <v>583749.99</v>
      </c>
    </row>
    <row r="77" spans="1:11" ht="14.5" x14ac:dyDescent="0.35">
      <c r="C77" s="89">
        <v>0.32</v>
      </c>
      <c r="D77" s="88">
        <f t="shared" si="0"/>
        <v>0</v>
      </c>
      <c r="E77" s="88">
        <v>383901</v>
      </c>
      <c r="F77" s="88">
        <f>E76-1</f>
        <v>487450</v>
      </c>
      <c r="H77" s="83">
        <v>0</v>
      </c>
      <c r="I77" s="86">
        <v>0</v>
      </c>
      <c r="J77" s="86">
        <f>0</f>
        <v>0</v>
      </c>
      <c r="K77" s="86">
        <f>J76-1</f>
        <v>94049</v>
      </c>
    </row>
    <row r="78" spans="1:11" ht="14.5" x14ac:dyDescent="0.35">
      <c r="C78" s="84">
        <v>0.24</v>
      </c>
      <c r="D78" s="85">
        <f t="shared" si="0"/>
        <v>0</v>
      </c>
      <c r="E78" s="85">
        <v>201051</v>
      </c>
      <c r="F78" s="85">
        <f>E77-1</f>
        <v>383900</v>
      </c>
    </row>
    <row r="79" spans="1:11" ht="14.5" x14ac:dyDescent="0.35">
      <c r="C79" s="84">
        <v>0.22</v>
      </c>
      <c r="D79" s="85">
        <f t="shared" si="0"/>
        <v>0</v>
      </c>
      <c r="E79" s="85">
        <v>94301</v>
      </c>
      <c r="F79" s="85">
        <f>E78-1</f>
        <v>201050</v>
      </c>
      <c r="I79" s="82"/>
      <c r="J79" s="77"/>
    </row>
    <row r="80" spans="1:11" ht="14.5" x14ac:dyDescent="0.35">
      <c r="C80" s="83">
        <v>0.12</v>
      </c>
      <c r="D80" s="86">
        <f t="shared" si="0"/>
        <v>5435.88</v>
      </c>
      <c r="E80" s="87">
        <v>23201</v>
      </c>
      <c r="F80" s="87">
        <f>E79-1</f>
        <v>94300</v>
      </c>
      <c r="G80" s="81"/>
      <c r="I80" s="77"/>
      <c r="K80" s="81"/>
    </row>
    <row r="81" spans="1:6" ht="14.5" x14ac:dyDescent="0.35">
      <c r="C81" s="83">
        <v>0.1</v>
      </c>
      <c r="D81" s="86">
        <f t="shared" si="0"/>
        <v>2320</v>
      </c>
      <c r="E81" s="87">
        <v>0</v>
      </c>
      <c r="F81" s="87">
        <f>E80-1</f>
        <v>23200</v>
      </c>
    </row>
    <row r="82" spans="1:6" ht="14.5" x14ac:dyDescent="0.35">
      <c r="C82" s="93" t="s">
        <v>105</v>
      </c>
      <c r="D82" s="78">
        <f>D71*E82</f>
        <v>3082.5</v>
      </c>
      <c r="E82" s="126">
        <v>4.4999999999999998E-2</v>
      </c>
      <c r="F82" s="79"/>
    </row>
    <row r="83" spans="1:6" ht="15.75" customHeight="1" x14ac:dyDescent="0.35">
      <c r="C83" s="42"/>
      <c r="E83" s="127" t="s">
        <v>117</v>
      </c>
    </row>
    <row r="84" spans="1:6" ht="15.75" customHeight="1" x14ac:dyDescent="0.35">
      <c r="C84" s="42"/>
      <c r="D84" s="43"/>
      <c r="E84" s="108" t="s">
        <v>106</v>
      </c>
      <c r="F84" s="108"/>
    </row>
    <row r="85" spans="1:6" ht="15.75" customHeight="1" x14ac:dyDescent="0.35">
      <c r="A85" s="44" t="s">
        <v>61</v>
      </c>
      <c r="B85" s="24"/>
      <c r="C85" s="45">
        <f>SUM(D75:D81)+SUM(I75:I77)</f>
        <v>7755.88</v>
      </c>
      <c r="D85" s="46"/>
      <c r="E85" s="95" t="s">
        <v>90</v>
      </c>
      <c r="F85" s="96" t="s">
        <v>91</v>
      </c>
    </row>
    <row r="86" spans="1:6" ht="15.75" customHeight="1" x14ac:dyDescent="0.35">
      <c r="A86" s="44" t="s">
        <v>62</v>
      </c>
      <c r="B86" s="24"/>
      <c r="C86" s="45">
        <f>D82</f>
        <v>3082.5</v>
      </c>
      <c r="D86" s="46"/>
      <c r="E86" s="97" t="s">
        <v>92</v>
      </c>
      <c r="F86" s="98">
        <v>4.4999999999999998E-2</v>
      </c>
    </row>
    <row r="87" spans="1:6" ht="15.75" customHeight="1" x14ac:dyDescent="0.35">
      <c r="A87" s="47"/>
      <c r="C87" s="42"/>
      <c r="D87" s="16"/>
      <c r="E87" s="97" t="s">
        <v>93</v>
      </c>
      <c r="F87" s="98" t="s">
        <v>108</v>
      </c>
    </row>
    <row r="88" spans="1:6" ht="15.75" customHeight="1" x14ac:dyDescent="0.5">
      <c r="A88" s="122" t="s">
        <v>63</v>
      </c>
      <c r="B88" s="120"/>
      <c r="C88" s="112"/>
      <c r="E88" s="97" t="s">
        <v>94</v>
      </c>
      <c r="F88" s="98">
        <v>0</v>
      </c>
    </row>
    <row r="89" spans="1:6" ht="15.75" customHeight="1" x14ac:dyDescent="0.35">
      <c r="A89" s="48" t="s">
        <v>64</v>
      </c>
      <c r="B89" s="48"/>
      <c r="C89" s="49">
        <v>0</v>
      </c>
      <c r="D89" s="16"/>
      <c r="E89" s="97" t="s">
        <v>95</v>
      </c>
      <c r="F89" s="98" t="s">
        <v>109</v>
      </c>
    </row>
    <row r="90" spans="1:6" ht="15.75" customHeight="1" x14ac:dyDescent="0.35">
      <c r="A90" s="48" t="s">
        <v>65</v>
      </c>
      <c r="B90" s="48"/>
      <c r="C90" s="49">
        <v>0</v>
      </c>
      <c r="E90" s="97" t="s">
        <v>107</v>
      </c>
      <c r="F90" s="98">
        <v>0</v>
      </c>
    </row>
    <row r="91" spans="1:6" ht="15.75" customHeight="1" x14ac:dyDescent="0.35">
      <c r="A91" s="48" t="s">
        <v>66</v>
      </c>
      <c r="B91" s="48"/>
      <c r="C91" s="49">
        <v>0</v>
      </c>
    </row>
    <row r="92" spans="1:6" ht="15.75" customHeight="1" x14ac:dyDescent="0.35">
      <c r="A92" s="48" t="s">
        <v>67</v>
      </c>
      <c r="B92" s="48"/>
      <c r="C92" s="49">
        <v>0</v>
      </c>
    </row>
    <row r="93" spans="1:6" ht="15.75" customHeight="1" x14ac:dyDescent="0.35">
      <c r="A93" s="48" t="s">
        <v>68</v>
      </c>
      <c r="B93" s="48"/>
      <c r="C93" s="49">
        <v>0</v>
      </c>
    </row>
    <row r="94" spans="1:6" ht="15.75" customHeight="1" x14ac:dyDescent="0.35">
      <c r="A94" s="50" t="s">
        <v>69</v>
      </c>
      <c r="B94" s="50"/>
      <c r="C94" s="51">
        <v>0</v>
      </c>
    </row>
    <row r="95" spans="1:6" ht="15.75" customHeight="1" x14ac:dyDescent="0.35">
      <c r="A95" s="52" t="s">
        <v>70</v>
      </c>
      <c r="B95" s="48"/>
      <c r="C95" s="49">
        <f>+SUM(C89:C94)</f>
        <v>0</v>
      </c>
    </row>
    <row r="96" spans="1:6" ht="15.75" customHeight="1" x14ac:dyDescent="0.35">
      <c r="A96" s="21"/>
      <c r="B96" s="16"/>
      <c r="C96" s="22"/>
    </row>
    <row r="97" spans="1:26" ht="15.75" customHeight="1" x14ac:dyDescent="0.35">
      <c r="A97" s="21"/>
      <c r="B97" s="16"/>
      <c r="C97" s="22"/>
    </row>
    <row r="98" spans="1:26" ht="15.75" customHeight="1" x14ac:dyDescent="0.5">
      <c r="A98" s="44" t="s">
        <v>71</v>
      </c>
      <c r="B98" s="24"/>
      <c r="C98" s="53">
        <f>+C85-C95</f>
        <v>7755.88</v>
      </c>
      <c r="D98" s="16" t="s">
        <v>72</v>
      </c>
    </row>
    <row r="99" spans="1:26" ht="15.75" customHeight="1" x14ac:dyDescent="0.5">
      <c r="A99" s="44" t="s">
        <v>62</v>
      </c>
      <c r="B99" s="24"/>
      <c r="C99" s="53">
        <f>+C86</f>
        <v>3082.5</v>
      </c>
      <c r="D99" s="16" t="s">
        <v>72</v>
      </c>
    </row>
    <row r="100" spans="1:26" ht="15.75" customHeight="1" x14ac:dyDescent="0.35">
      <c r="A100" s="21"/>
      <c r="B100" s="16"/>
      <c r="C100" s="22"/>
    </row>
    <row r="101" spans="1:26" ht="15.75" customHeight="1" x14ac:dyDescent="0.35">
      <c r="C101" s="42"/>
    </row>
    <row r="102" spans="1:26" ht="15.75" customHeight="1" x14ac:dyDescent="0.5">
      <c r="A102" s="123" t="s">
        <v>73</v>
      </c>
      <c r="B102" s="120"/>
      <c r="C102" s="112"/>
    </row>
    <row r="103" spans="1:26" ht="15.75" customHeight="1" x14ac:dyDescent="0.35">
      <c r="A103" s="54" t="s">
        <v>74</v>
      </c>
      <c r="B103" s="54"/>
      <c r="C103" s="55">
        <v>0</v>
      </c>
      <c r="D103" s="109" t="s">
        <v>75</v>
      </c>
      <c r="E103" s="109"/>
    </row>
    <row r="104" spans="1:26" ht="15.75" customHeight="1" x14ac:dyDescent="0.35">
      <c r="A104" s="54" t="s">
        <v>76</v>
      </c>
      <c r="B104" s="54"/>
      <c r="C104" s="55">
        <v>0</v>
      </c>
    </row>
    <row r="105" spans="1:26" ht="15.75" customHeight="1" x14ac:dyDescent="0.35">
      <c r="A105" s="54" t="s">
        <v>77</v>
      </c>
      <c r="B105" s="54"/>
      <c r="C105" s="55">
        <v>0</v>
      </c>
    </row>
    <row r="106" spans="1:26" ht="15.75" customHeight="1" x14ac:dyDescent="0.35">
      <c r="A106" s="54"/>
      <c r="B106" s="56" t="s">
        <v>78</v>
      </c>
      <c r="C106" s="55">
        <v>0</v>
      </c>
    </row>
    <row r="107" spans="1:26" ht="15.75" customHeight="1" x14ac:dyDescent="0.35">
      <c r="A107" s="54"/>
      <c r="B107" s="56" t="s">
        <v>79</v>
      </c>
      <c r="C107" s="55">
        <v>0</v>
      </c>
    </row>
    <row r="108" spans="1:26" ht="15.75" customHeight="1" x14ac:dyDescent="0.35">
      <c r="A108" s="54"/>
      <c r="B108" s="56" t="s">
        <v>80</v>
      </c>
      <c r="C108" s="55">
        <v>0</v>
      </c>
    </row>
    <row r="109" spans="1:26" ht="15.75" customHeight="1" x14ac:dyDescent="0.35">
      <c r="A109" s="54"/>
      <c r="B109" s="56" t="s">
        <v>81</v>
      </c>
      <c r="C109" s="55">
        <v>0</v>
      </c>
    </row>
    <row r="110" spans="1:26" ht="15.75" customHeight="1" x14ac:dyDescent="0.35">
      <c r="A110" s="57"/>
      <c r="B110" s="58"/>
      <c r="C110" s="59">
        <v>0</v>
      </c>
    </row>
    <row r="111" spans="1:26" ht="15.75" customHeight="1" x14ac:dyDescent="0.35">
      <c r="A111" s="60" t="s">
        <v>82</v>
      </c>
      <c r="B111" s="60"/>
      <c r="C111" s="61">
        <f>SUM(C103:C110)</f>
        <v>0</v>
      </c>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5.75" customHeight="1" x14ac:dyDescent="0.35">
      <c r="B112" s="16"/>
      <c r="C112" s="22"/>
    </row>
    <row r="113" spans="1:6" ht="15.75" customHeight="1" x14ac:dyDescent="0.45">
      <c r="A113" s="124" t="s">
        <v>83</v>
      </c>
      <c r="B113" s="120"/>
      <c r="C113" s="112"/>
    </row>
    <row r="114" spans="1:6" ht="15.75" customHeight="1" x14ac:dyDescent="0.35">
      <c r="A114" s="62" t="s">
        <v>84</v>
      </c>
      <c r="B114" s="62"/>
      <c r="C114" s="63">
        <v>0</v>
      </c>
      <c r="D114" s="109" t="s">
        <v>85</v>
      </c>
      <c r="E114" s="109"/>
    </row>
    <row r="115" spans="1:6" ht="15.75" customHeight="1" x14ac:dyDescent="0.35">
      <c r="B115" s="16"/>
      <c r="C115" s="22"/>
    </row>
    <row r="116" spans="1:6" ht="15.75" customHeight="1" x14ac:dyDescent="0.35">
      <c r="C116" s="42"/>
    </row>
    <row r="117" spans="1:6" ht="15.75" customHeight="1" x14ac:dyDescent="0.5">
      <c r="A117" s="125" t="s">
        <v>86</v>
      </c>
      <c r="B117" s="120"/>
      <c r="C117" s="112"/>
    </row>
    <row r="118" spans="1:6" ht="15.75" customHeight="1" x14ac:dyDescent="0.5">
      <c r="A118" s="64" t="s">
        <v>87</v>
      </c>
      <c r="B118" s="65"/>
      <c r="C118" s="66">
        <f>+C111-C98</f>
        <v>-7755.88</v>
      </c>
    </row>
    <row r="119" spans="1:6" ht="15.75" customHeight="1" x14ac:dyDescent="0.5">
      <c r="A119" s="67" t="s">
        <v>88</v>
      </c>
      <c r="B119" s="68"/>
      <c r="C119" s="69">
        <f>+C114-C99</f>
        <v>-3082.5</v>
      </c>
    </row>
    <row r="120" spans="1:6" ht="15.75" customHeight="1" x14ac:dyDescent="0.5">
      <c r="A120" s="65" t="s">
        <v>89</v>
      </c>
      <c r="B120" s="65"/>
      <c r="C120" s="66">
        <f>SUM(C118:C119)</f>
        <v>-10838.380000000001</v>
      </c>
    </row>
    <row r="121" spans="1:6" ht="15.75" customHeight="1" x14ac:dyDescent="0.35">
      <c r="C121" s="13"/>
    </row>
    <row r="122" spans="1:6" ht="15.75" customHeight="1" x14ac:dyDescent="0.35">
      <c r="C122" s="13"/>
      <c r="F122" s="70"/>
    </row>
    <row r="123" spans="1:6" ht="15" customHeight="1" x14ac:dyDescent="0.35">
      <c r="A123" s="115" t="s">
        <v>96</v>
      </c>
      <c r="B123" s="114"/>
      <c r="C123" s="114"/>
      <c r="D123" s="114"/>
      <c r="F123" s="70"/>
    </row>
    <row r="124" spans="1:6" ht="15" customHeight="1" x14ac:dyDescent="0.35">
      <c r="A124" s="114"/>
      <c r="B124" s="114"/>
      <c r="C124" s="114"/>
      <c r="D124" s="114"/>
      <c r="F124" s="70"/>
    </row>
    <row r="125" spans="1:6" ht="15" customHeight="1" x14ac:dyDescent="0.35">
      <c r="A125" s="114"/>
      <c r="B125" s="114"/>
      <c r="C125" s="114"/>
      <c r="D125" s="114"/>
      <c r="F125" s="70"/>
    </row>
    <row r="126" spans="1:6" ht="18" customHeight="1" x14ac:dyDescent="0.35">
      <c r="A126" s="114"/>
      <c r="B126" s="114"/>
      <c r="C126" s="114"/>
      <c r="D126" s="114"/>
    </row>
    <row r="127" spans="1:6" ht="66" customHeight="1" x14ac:dyDescent="0.35">
      <c r="A127" s="114"/>
      <c r="B127" s="114"/>
      <c r="C127" s="114"/>
      <c r="D127" s="114"/>
    </row>
    <row r="128" spans="1:6" ht="15.75" customHeight="1" x14ac:dyDescent="0.35">
      <c r="C128" s="13"/>
    </row>
    <row r="129" spans="3:3" ht="15.75" customHeight="1" x14ac:dyDescent="0.35">
      <c r="C129" s="13"/>
    </row>
    <row r="130" spans="3:3" ht="15.75" customHeight="1" x14ac:dyDescent="0.35">
      <c r="C130" s="13"/>
    </row>
    <row r="131" spans="3:3" ht="15.75" customHeight="1" x14ac:dyDescent="0.35">
      <c r="C131" s="13"/>
    </row>
    <row r="132" spans="3:3" ht="15.75" customHeight="1" x14ac:dyDescent="0.35">
      <c r="C132" s="13"/>
    </row>
    <row r="133" spans="3:3" ht="15.75" customHeight="1" x14ac:dyDescent="0.35">
      <c r="C133" s="13"/>
    </row>
    <row r="134" spans="3:3" ht="15.75" customHeight="1" x14ac:dyDescent="0.35">
      <c r="C134" s="13"/>
    </row>
    <row r="135" spans="3:3" ht="15.75" customHeight="1" x14ac:dyDescent="0.35">
      <c r="C135" s="13"/>
    </row>
    <row r="136" spans="3:3" ht="15.75" customHeight="1" x14ac:dyDescent="0.35">
      <c r="C136" s="13"/>
    </row>
    <row r="137" spans="3:3" ht="15.75" customHeight="1" x14ac:dyDescent="0.35">
      <c r="C137" s="13"/>
    </row>
    <row r="138" spans="3:3" ht="15.75" customHeight="1" x14ac:dyDescent="0.35">
      <c r="C138" s="13"/>
    </row>
    <row r="139" spans="3:3" ht="15.75" customHeight="1" x14ac:dyDescent="0.35">
      <c r="C139" s="13"/>
    </row>
    <row r="140" spans="3:3" ht="15.75" customHeight="1" x14ac:dyDescent="0.35">
      <c r="C140" s="13"/>
    </row>
    <row r="141" spans="3:3" ht="15.75" customHeight="1" x14ac:dyDescent="0.35">
      <c r="C141" s="13"/>
    </row>
    <row r="142" spans="3:3" ht="15.75" customHeight="1" x14ac:dyDescent="0.35">
      <c r="C142" s="13"/>
    </row>
    <row r="143" spans="3:3" ht="15.75" customHeight="1" x14ac:dyDescent="0.35">
      <c r="C143" s="13"/>
    </row>
    <row r="144" spans="3:3" ht="15.75" customHeight="1" x14ac:dyDescent="0.35">
      <c r="C144" s="13"/>
    </row>
    <row r="145" spans="3:3" ht="15.75" customHeight="1" x14ac:dyDescent="0.35">
      <c r="C145" s="13"/>
    </row>
    <row r="146" spans="3:3" ht="15.75" customHeight="1" x14ac:dyDescent="0.35">
      <c r="C146" s="13"/>
    </row>
    <row r="147" spans="3:3" ht="15.75" customHeight="1" x14ac:dyDescent="0.35">
      <c r="C147" s="13"/>
    </row>
    <row r="148" spans="3:3" ht="15.75" customHeight="1" x14ac:dyDescent="0.35">
      <c r="C148" s="13"/>
    </row>
    <row r="149" spans="3:3" ht="15.75" customHeight="1" x14ac:dyDescent="0.35">
      <c r="C149" s="13"/>
    </row>
    <row r="150" spans="3:3" ht="15.75" customHeight="1" x14ac:dyDescent="0.35">
      <c r="C150" s="13"/>
    </row>
    <row r="151" spans="3:3" ht="15.75" customHeight="1" x14ac:dyDescent="0.35">
      <c r="C151" s="13"/>
    </row>
    <row r="152" spans="3:3" ht="15.75" customHeight="1" x14ac:dyDescent="0.35">
      <c r="C152" s="13"/>
    </row>
    <row r="153" spans="3:3" ht="15.75" customHeight="1" x14ac:dyDescent="0.35">
      <c r="C153" s="13"/>
    </row>
    <row r="154" spans="3:3" ht="15.75" customHeight="1" x14ac:dyDescent="0.35">
      <c r="C154" s="13"/>
    </row>
    <row r="155" spans="3:3" ht="15.75" customHeight="1" x14ac:dyDescent="0.35">
      <c r="C155" s="13"/>
    </row>
    <row r="156" spans="3:3" ht="15.75" customHeight="1" x14ac:dyDescent="0.35">
      <c r="C156" s="13"/>
    </row>
    <row r="157" spans="3:3" ht="15.75" customHeight="1" x14ac:dyDescent="0.35">
      <c r="C157" s="13"/>
    </row>
    <row r="158" spans="3:3" ht="15.75" customHeight="1" x14ac:dyDescent="0.35">
      <c r="C158" s="13"/>
    </row>
    <row r="159" spans="3:3" ht="15.75" customHeight="1" x14ac:dyDescent="0.35">
      <c r="C159" s="13"/>
    </row>
    <row r="160" spans="3:3" ht="15.75" customHeight="1" x14ac:dyDescent="0.35">
      <c r="C160" s="13"/>
    </row>
    <row r="161" spans="3:3" ht="15.75" customHeight="1" x14ac:dyDescent="0.35">
      <c r="C161" s="13"/>
    </row>
    <row r="162" spans="3:3" ht="15.75" customHeight="1" x14ac:dyDescent="0.35">
      <c r="C162" s="13"/>
    </row>
    <row r="163" spans="3:3" ht="15.75" customHeight="1" x14ac:dyDescent="0.35">
      <c r="C163" s="13"/>
    </row>
    <row r="164" spans="3:3" ht="15.75" customHeight="1" x14ac:dyDescent="0.35">
      <c r="C164" s="13"/>
    </row>
    <row r="165" spans="3:3" ht="15.75" customHeight="1" x14ac:dyDescent="0.35">
      <c r="C165" s="13"/>
    </row>
    <row r="166" spans="3:3" ht="15.75" customHeight="1" x14ac:dyDescent="0.35">
      <c r="C166" s="13"/>
    </row>
    <row r="167" spans="3:3" ht="15.75" customHeight="1" x14ac:dyDescent="0.35">
      <c r="C167" s="13"/>
    </row>
    <row r="168" spans="3:3" ht="15.75" customHeight="1" x14ac:dyDescent="0.35">
      <c r="C168" s="13"/>
    </row>
    <row r="169" spans="3:3" ht="15.75" customHeight="1" x14ac:dyDescent="0.35">
      <c r="C169" s="13"/>
    </row>
    <row r="170" spans="3:3" ht="15.75" customHeight="1" x14ac:dyDescent="0.35">
      <c r="C170" s="13"/>
    </row>
    <row r="171" spans="3:3" ht="15.75" customHeight="1" x14ac:dyDescent="0.35">
      <c r="C171" s="13"/>
    </row>
    <row r="172" spans="3:3" ht="15.75" customHeight="1" x14ac:dyDescent="0.35">
      <c r="C172" s="13"/>
    </row>
    <row r="173" spans="3:3" ht="15.75" customHeight="1" x14ac:dyDescent="0.35">
      <c r="C173" s="13"/>
    </row>
    <row r="174" spans="3:3" ht="15.75" customHeight="1" x14ac:dyDescent="0.35">
      <c r="C174" s="13"/>
    </row>
    <row r="175" spans="3:3" ht="15.75" customHeight="1" x14ac:dyDescent="0.35">
      <c r="C175" s="13"/>
    </row>
    <row r="176" spans="3:3" ht="15.75" customHeight="1" x14ac:dyDescent="0.35">
      <c r="C176" s="13"/>
    </row>
    <row r="177" spans="3:3" ht="15.75" customHeight="1" x14ac:dyDescent="0.35">
      <c r="C177" s="13"/>
    </row>
    <row r="178" spans="3:3" ht="15.75" customHeight="1" x14ac:dyDescent="0.35">
      <c r="C178" s="13"/>
    </row>
    <row r="179" spans="3:3" ht="15.75" customHeight="1" x14ac:dyDescent="0.35">
      <c r="C179" s="13"/>
    </row>
    <row r="180" spans="3:3" ht="15.75" customHeight="1" x14ac:dyDescent="0.35">
      <c r="C180" s="13"/>
    </row>
    <row r="181" spans="3:3" ht="15.75" customHeight="1" x14ac:dyDescent="0.35">
      <c r="C181" s="13"/>
    </row>
    <row r="182" spans="3:3" ht="15.75" customHeight="1" x14ac:dyDescent="0.35">
      <c r="C182" s="13"/>
    </row>
    <row r="183" spans="3:3" ht="15.75" customHeight="1" x14ac:dyDescent="0.35">
      <c r="C183" s="13"/>
    </row>
    <row r="184" spans="3:3" ht="15.75" customHeight="1" x14ac:dyDescent="0.35">
      <c r="C184" s="13"/>
    </row>
    <row r="185" spans="3:3" ht="15.75" customHeight="1" x14ac:dyDescent="0.35">
      <c r="C185" s="13"/>
    </row>
    <row r="186" spans="3:3" ht="15.75" customHeight="1" x14ac:dyDescent="0.35">
      <c r="C186" s="13"/>
    </row>
    <row r="187" spans="3:3" ht="15.75" customHeight="1" x14ac:dyDescent="0.35">
      <c r="C187" s="13"/>
    </row>
    <row r="188" spans="3:3" ht="15.75" customHeight="1" x14ac:dyDescent="0.35">
      <c r="C188" s="13"/>
    </row>
    <row r="189" spans="3:3" ht="15.75" customHeight="1" x14ac:dyDescent="0.35">
      <c r="C189" s="13"/>
    </row>
    <row r="190" spans="3:3" ht="15.75" customHeight="1" x14ac:dyDescent="0.35">
      <c r="C190" s="13"/>
    </row>
    <row r="191" spans="3:3" ht="15.75" customHeight="1" x14ac:dyDescent="0.35">
      <c r="C191" s="13"/>
    </row>
    <row r="192" spans="3:3" ht="15.75" customHeight="1" x14ac:dyDescent="0.35">
      <c r="C192" s="13"/>
    </row>
    <row r="193" spans="3:3" ht="15.75" customHeight="1" x14ac:dyDescent="0.35">
      <c r="C193" s="13"/>
    </row>
    <row r="194" spans="3:3" ht="15.75" customHeight="1" x14ac:dyDescent="0.35">
      <c r="C194" s="13"/>
    </row>
    <row r="195" spans="3:3" ht="15.75" customHeight="1" x14ac:dyDescent="0.35">
      <c r="C195" s="13"/>
    </row>
    <row r="196" spans="3:3" ht="15.75" customHeight="1" x14ac:dyDescent="0.35">
      <c r="C196" s="13"/>
    </row>
    <row r="197" spans="3:3" ht="15.75" customHeight="1" x14ac:dyDescent="0.35">
      <c r="C197" s="13"/>
    </row>
    <row r="198" spans="3:3" ht="15.75" customHeight="1" x14ac:dyDescent="0.35">
      <c r="C198" s="13"/>
    </row>
    <row r="199" spans="3:3" ht="15.75" customHeight="1" x14ac:dyDescent="0.35">
      <c r="C199" s="13"/>
    </row>
    <row r="200" spans="3:3" ht="15.75" customHeight="1" x14ac:dyDescent="0.35">
      <c r="C200" s="13"/>
    </row>
    <row r="201" spans="3:3" ht="15.75" customHeight="1" x14ac:dyDescent="0.35">
      <c r="C201" s="13"/>
    </row>
    <row r="202" spans="3:3" ht="15.75" customHeight="1" x14ac:dyDescent="0.35">
      <c r="C202" s="13"/>
    </row>
    <row r="203" spans="3:3" ht="15.75" customHeight="1" x14ac:dyDescent="0.35">
      <c r="C203" s="13"/>
    </row>
    <row r="204" spans="3:3" ht="15.75" customHeight="1" x14ac:dyDescent="0.35">
      <c r="C204" s="13"/>
    </row>
    <row r="205" spans="3:3" ht="15.75" customHeight="1" x14ac:dyDescent="0.35">
      <c r="C205" s="13"/>
    </row>
    <row r="206" spans="3:3" ht="15.75" customHeight="1" x14ac:dyDescent="0.35">
      <c r="C206" s="13"/>
    </row>
    <row r="207" spans="3:3" ht="15.75" customHeight="1" x14ac:dyDescent="0.35">
      <c r="C207" s="13"/>
    </row>
    <row r="208" spans="3:3" ht="15.75" customHeight="1" x14ac:dyDescent="0.35">
      <c r="C208" s="13"/>
    </row>
    <row r="209" spans="3:3" ht="15.75" customHeight="1" x14ac:dyDescent="0.35">
      <c r="C209" s="13"/>
    </row>
    <row r="210" spans="3:3" ht="15.75" customHeight="1" x14ac:dyDescent="0.35">
      <c r="C210" s="13"/>
    </row>
    <row r="211" spans="3:3" ht="15.75" customHeight="1" x14ac:dyDescent="0.35">
      <c r="C211" s="13"/>
    </row>
    <row r="212" spans="3:3" ht="15.75" customHeight="1" x14ac:dyDescent="0.35">
      <c r="C212" s="13"/>
    </row>
    <row r="213" spans="3:3" ht="15.75" customHeight="1" x14ac:dyDescent="0.35">
      <c r="C213" s="13"/>
    </row>
    <row r="214" spans="3:3" ht="15.75" customHeight="1" x14ac:dyDescent="0.35">
      <c r="C214" s="13"/>
    </row>
    <row r="215" spans="3:3" ht="15.75" customHeight="1" x14ac:dyDescent="0.35">
      <c r="C215" s="13"/>
    </row>
    <row r="216" spans="3:3" ht="15.75" customHeight="1" x14ac:dyDescent="0.35">
      <c r="C216" s="13"/>
    </row>
    <row r="217" spans="3:3" ht="15.75" customHeight="1" x14ac:dyDescent="0.35">
      <c r="C217" s="13"/>
    </row>
    <row r="218" spans="3:3" ht="15.75" customHeight="1" x14ac:dyDescent="0.35">
      <c r="C218" s="13"/>
    </row>
    <row r="219" spans="3:3" ht="15.75" customHeight="1" x14ac:dyDescent="0.35">
      <c r="C219" s="13"/>
    </row>
    <row r="220" spans="3:3" ht="15.75" customHeight="1" x14ac:dyDescent="0.35">
      <c r="C220" s="13"/>
    </row>
    <row r="221" spans="3:3" ht="15.75" customHeight="1" x14ac:dyDescent="0.35">
      <c r="C221" s="13"/>
    </row>
    <row r="222" spans="3:3" ht="15.75" customHeight="1" x14ac:dyDescent="0.35">
      <c r="C222" s="13"/>
    </row>
    <row r="223" spans="3:3" ht="15.75" customHeight="1" x14ac:dyDescent="0.35">
      <c r="C223" s="13"/>
    </row>
    <row r="224" spans="3:3" ht="15.75" customHeight="1" x14ac:dyDescent="0.35">
      <c r="C224" s="13"/>
    </row>
    <row r="225" spans="3:3" ht="15.75" customHeight="1" x14ac:dyDescent="0.35">
      <c r="C225" s="13"/>
    </row>
    <row r="226" spans="3:3" ht="15.75" customHeight="1" x14ac:dyDescent="0.35">
      <c r="C226" s="13"/>
    </row>
    <row r="227" spans="3:3" ht="15.75" customHeight="1" x14ac:dyDescent="0.35">
      <c r="C227" s="13"/>
    </row>
    <row r="228" spans="3:3" ht="15.75" customHeight="1" x14ac:dyDescent="0.35">
      <c r="C228" s="13"/>
    </row>
    <row r="229" spans="3:3" ht="15.75" customHeight="1" x14ac:dyDescent="0.35">
      <c r="C229" s="13"/>
    </row>
    <row r="230" spans="3:3" ht="15.75" customHeight="1" x14ac:dyDescent="0.35">
      <c r="C230" s="13"/>
    </row>
    <row r="231" spans="3:3" ht="15.75" customHeight="1" x14ac:dyDescent="0.35">
      <c r="C231" s="13"/>
    </row>
    <row r="232" spans="3:3" ht="15.75" customHeight="1" x14ac:dyDescent="0.35">
      <c r="C232" s="13"/>
    </row>
    <row r="233" spans="3:3" ht="15.75" customHeight="1" x14ac:dyDescent="0.35">
      <c r="C233" s="13"/>
    </row>
    <row r="234" spans="3:3" ht="15.75" customHeight="1" x14ac:dyDescent="0.35">
      <c r="C234" s="13"/>
    </row>
    <row r="235" spans="3:3" ht="15.75" customHeight="1" x14ac:dyDescent="0.35">
      <c r="C235" s="13"/>
    </row>
    <row r="236" spans="3:3" ht="15.75" customHeight="1" x14ac:dyDescent="0.35">
      <c r="C236" s="13"/>
    </row>
    <row r="237" spans="3:3" ht="15.75" customHeight="1" x14ac:dyDescent="0.35">
      <c r="C237" s="13"/>
    </row>
    <row r="238" spans="3:3" ht="15.75" customHeight="1" x14ac:dyDescent="0.35">
      <c r="C238" s="13"/>
    </row>
    <row r="239" spans="3:3" ht="15.75" customHeight="1" x14ac:dyDescent="0.35">
      <c r="C239" s="13"/>
    </row>
    <row r="240" spans="3:3" ht="15.75" customHeight="1" x14ac:dyDescent="0.35">
      <c r="C240" s="13"/>
    </row>
    <row r="241" spans="3:3" ht="15.75" customHeight="1" x14ac:dyDescent="0.35">
      <c r="C241" s="13"/>
    </row>
    <row r="242" spans="3:3" ht="15.75" customHeight="1" x14ac:dyDescent="0.35">
      <c r="C242" s="13"/>
    </row>
    <row r="243" spans="3:3" ht="15.75" customHeight="1" x14ac:dyDescent="0.35">
      <c r="C243" s="13"/>
    </row>
    <row r="244" spans="3:3" ht="15.75" customHeight="1" x14ac:dyDescent="0.35">
      <c r="C244" s="13"/>
    </row>
    <row r="245" spans="3:3" ht="15.75" customHeight="1" x14ac:dyDescent="0.35">
      <c r="C245" s="13"/>
    </row>
    <row r="246" spans="3:3" ht="15.75" customHeight="1" x14ac:dyDescent="0.35">
      <c r="C246" s="13"/>
    </row>
    <row r="247" spans="3:3" ht="15.75" customHeight="1" x14ac:dyDescent="0.35">
      <c r="C247" s="13"/>
    </row>
    <row r="248" spans="3:3" ht="15.75" customHeight="1" x14ac:dyDescent="0.35">
      <c r="C248" s="13"/>
    </row>
    <row r="249" spans="3:3" ht="15.75" customHeight="1" x14ac:dyDescent="0.35">
      <c r="C249" s="13"/>
    </row>
    <row r="250" spans="3:3" ht="15.75" customHeight="1" x14ac:dyDescent="0.35">
      <c r="C250" s="13"/>
    </row>
    <row r="251" spans="3:3" ht="15.75" customHeight="1" x14ac:dyDescent="0.35">
      <c r="C251" s="13"/>
    </row>
    <row r="252" spans="3:3" ht="15.75" customHeight="1" x14ac:dyDescent="0.35">
      <c r="C252" s="13"/>
    </row>
    <row r="253" spans="3:3" ht="15.75" customHeight="1" x14ac:dyDescent="0.35">
      <c r="C253" s="13"/>
    </row>
    <row r="254" spans="3:3" ht="15.75" customHeight="1" x14ac:dyDescent="0.35">
      <c r="C254" s="13"/>
    </row>
    <row r="255" spans="3:3" ht="15.75" customHeight="1" x14ac:dyDescent="0.35">
      <c r="C255" s="13"/>
    </row>
    <row r="256" spans="3:3" ht="15.75" customHeight="1" x14ac:dyDescent="0.35">
      <c r="C256" s="13"/>
    </row>
    <row r="257" spans="3:3" ht="15.75" customHeight="1" x14ac:dyDescent="0.35">
      <c r="C257" s="13"/>
    </row>
    <row r="258" spans="3:3" ht="15.75" customHeight="1" x14ac:dyDescent="0.35">
      <c r="C258" s="13"/>
    </row>
    <row r="259" spans="3:3" ht="15.75" customHeight="1" x14ac:dyDescent="0.35">
      <c r="C259" s="13"/>
    </row>
    <row r="260" spans="3:3" ht="15.75" customHeight="1" x14ac:dyDescent="0.35">
      <c r="C260" s="13"/>
    </row>
    <row r="261" spans="3:3" ht="15.75" customHeight="1" x14ac:dyDescent="0.35">
      <c r="C261" s="13"/>
    </row>
    <row r="262" spans="3:3" ht="15.75" customHeight="1" x14ac:dyDescent="0.35">
      <c r="C262" s="13"/>
    </row>
    <row r="263" spans="3:3" ht="15.75" customHeight="1" x14ac:dyDescent="0.35">
      <c r="C263" s="13"/>
    </row>
    <row r="264" spans="3:3" ht="15.75" customHeight="1" x14ac:dyDescent="0.35">
      <c r="C264" s="13"/>
    </row>
    <row r="265" spans="3:3" ht="15.75" customHeight="1" x14ac:dyDescent="0.35">
      <c r="C265" s="13"/>
    </row>
    <row r="266" spans="3:3" ht="15.75" customHeight="1" x14ac:dyDescent="0.35">
      <c r="C266" s="13"/>
    </row>
    <row r="267" spans="3:3" ht="15.75" customHeight="1" x14ac:dyDescent="0.35">
      <c r="C267" s="13"/>
    </row>
    <row r="268" spans="3:3" ht="15.75" customHeight="1" x14ac:dyDescent="0.35">
      <c r="C268" s="13"/>
    </row>
    <row r="269" spans="3:3" ht="15.75" customHeight="1" x14ac:dyDescent="0.35">
      <c r="C269" s="13"/>
    </row>
    <row r="270" spans="3:3" ht="15.75" customHeight="1" x14ac:dyDescent="0.35">
      <c r="C270" s="13"/>
    </row>
    <row r="271" spans="3:3" ht="15.75" customHeight="1" x14ac:dyDescent="0.35">
      <c r="C271" s="13"/>
    </row>
    <row r="272" spans="3:3" ht="15.75" customHeight="1" x14ac:dyDescent="0.35">
      <c r="C272" s="13"/>
    </row>
    <row r="273" spans="3:3" ht="15.75" customHeight="1" x14ac:dyDescent="0.35">
      <c r="C273" s="13"/>
    </row>
    <row r="274" spans="3:3" ht="15.75" customHeight="1" x14ac:dyDescent="0.35">
      <c r="C274" s="13"/>
    </row>
    <row r="275" spans="3:3" ht="15.75" customHeight="1" x14ac:dyDescent="0.35">
      <c r="C275" s="13"/>
    </row>
    <row r="276" spans="3:3" ht="15.75" customHeight="1" x14ac:dyDescent="0.35">
      <c r="C276" s="13"/>
    </row>
    <row r="277" spans="3:3" ht="15.75" customHeight="1" x14ac:dyDescent="0.35">
      <c r="C277" s="13"/>
    </row>
    <row r="278" spans="3:3" ht="15.75" customHeight="1" x14ac:dyDescent="0.35">
      <c r="C278" s="13"/>
    </row>
    <row r="279" spans="3:3" ht="15.75" customHeight="1" x14ac:dyDescent="0.35">
      <c r="C279" s="13"/>
    </row>
    <row r="280" spans="3:3" ht="15.75" customHeight="1" x14ac:dyDescent="0.35">
      <c r="C280" s="13"/>
    </row>
    <row r="281" spans="3:3" ht="15.75" customHeight="1" x14ac:dyDescent="0.35">
      <c r="C281" s="13"/>
    </row>
    <row r="282" spans="3:3" ht="15.75" customHeight="1" x14ac:dyDescent="0.35">
      <c r="C282" s="13"/>
    </row>
    <row r="283" spans="3:3" ht="15.75" customHeight="1" x14ac:dyDescent="0.35">
      <c r="C283" s="13"/>
    </row>
    <row r="284" spans="3:3" ht="15.75" customHeight="1" x14ac:dyDescent="0.35">
      <c r="C284" s="13"/>
    </row>
    <row r="285" spans="3:3" ht="15.75" customHeight="1" x14ac:dyDescent="0.35">
      <c r="C285" s="13"/>
    </row>
    <row r="286" spans="3:3" ht="15.75" customHeight="1" x14ac:dyDescent="0.35">
      <c r="C286" s="13"/>
    </row>
    <row r="287" spans="3:3" ht="15.75" customHeight="1" x14ac:dyDescent="0.35">
      <c r="C287" s="13"/>
    </row>
    <row r="288" spans="3:3" ht="15.75" customHeight="1" x14ac:dyDescent="0.35">
      <c r="C288" s="13"/>
    </row>
    <row r="289" spans="3:3" ht="15.75" customHeight="1" x14ac:dyDescent="0.35">
      <c r="C289" s="13"/>
    </row>
    <row r="290" spans="3:3" ht="15.75" customHeight="1" x14ac:dyDescent="0.35">
      <c r="C290" s="13"/>
    </row>
    <row r="291" spans="3:3" ht="15.75" customHeight="1" x14ac:dyDescent="0.35">
      <c r="C291" s="13"/>
    </row>
    <row r="292" spans="3:3" ht="15.75" customHeight="1" x14ac:dyDescent="0.35">
      <c r="C292" s="13"/>
    </row>
    <row r="293" spans="3:3" ht="15.75" customHeight="1" x14ac:dyDescent="0.35">
      <c r="C293" s="13"/>
    </row>
    <row r="294" spans="3:3" ht="15.75" customHeight="1" x14ac:dyDescent="0.35">
      <c r="C294" s="13"/>
    </row>
    <row r="295" spans="3:3" ht="15.75" customHeight="1" x14ac:dyDescent="0.35">
      <c r="C295" s="13"/>
    </row>
    <row r="296" spans="3:3" ht="15.75" customHeight="1" x14ac:dyDescent="0.35">
      <c r="C296" s="13"/>
    </row>
    <row r="297" spans="3:3" ht="15.75" customHeight="1" x14ac:dyDescent="0.35">
      <c r="C297" s="13"/>
    </row>
    <row r="298" spans="3:3" ht="15.75" customHeight="1" x14ac:dyDescent="0.35">
      <c r="C298" s="13"/>
    </row>
    <row r="299" spans="3:3" ht="15.75" customHeight="1" x14ac:dyDescent="0.35">
      <c r="C299" s="13"/>
    </row>
    <row r="300" spans="3:3" ht="15.75" customHeight="1" x14ac:dyDescent="0.35">
      <c r="C300" s="13"/>
    </row>
    <row r="301" spans="3:3" ht="15.75" customHeight="1" x14ac:dyDescent="0.35">
      <c r="C301" s="13"/>
    </row>
    <row r="302" spans="3:3" ht="15.75" customHeight="1" x14ac:dyDescent="0.35">
      <c r="C302" s="13"/>
    </row>
    <row r="303" spans="3:3" ht="15.75" customHeight="1" x14ac:dyDescent="0.35">
      <c r="C303" s="13"/>
    </row>
    <row r="304" spans="3:3" ht="15.75" customHeight="1" x14ac:dyDescent="0.35">
      <c r="C304" s="13"/>
    </row>
    <row r="305" spans="3:3" ht="15.75" customHeight="1" x14ac:dyDescent="0.35">
      <c r="C305" s="13"/>
    </row>
    <row r="306" spans="3:3" ht="15.75" customHeight="1" x14ac:dyDescent="0.35">
      <c r="C306" s="13"/>
    </row>
    <row r="307" spans="3:3" ht="15.75" customHeight="1" x14ac:dyDescent="0.35">
      <c r="C307" s="13"/>
    </row>
    <row r="308" spans="3:3" ht="15.75" customHeight="1" x14ac:dyDescent="0.35">
      <c r="C308" s="13"/>
    </row>
    <row r="309" spans="3:3" ht="15.75" customHeight="1" x14ac:dyDescent="0.35">
      <c r="C309" s="13"/>
    </row>
    <row r="310" spans="3:3" ht="15.75" customHeight="1" x14ac:dyDescent="0.35">
      <c r="C310" s="13"/>
    </row>
    <row r="311" spans="3:3" ht="15.75" customHeight="1" x14ac:dyDescent="0.35">
      <c r="C311" s="13"/>
    </row>
    <row r="312" spans="3:3" ht="15.75" customHeight="1" x14ac:dyDescent="0.35">
      <c r="C312" s="13"/>
    </row>
    <row r="313" spans="3:3" ht="15.75" customHeight="1" x14ac:dyDescent="0.35">
      <c r="C313" s="13"/>
    </row>
    <row r="314" spans="3:3" ht="15.75" customHeight="1" x14ac:dyDescent="0.35">
      <c r="C314" s="13"/>
    </row>
    <row r="315" spans="3:3" ht="15.75" customHeight="1" x14ac:dyDescent="0.35">
      <c r="C315" s="13"/>
    </row>
    <row r="316" spans="3:3" ht="15.75" customHeight="1" x14ac:dyDescent="0.35">
      <c r="C316" s="13"/>
    </row>
    <row r="317" spans="3:3" ht="15.75" customHeight="1" x14ac:dyDescent="0.35">
      <c r="C317" s="13"/>
    </row>
    <row r="318" spans="3:3" ht="15.75" customHeight="1" x14ac:dyDescent="0.35">
      <c r="C318" s="13"/>
    </row>
    <row r="319" spans="3:3" ht="15.75" customHeight="1" x14ac:dyDescent="0.35">
      <c r="C319" s="13"/>
    </row>
    <row r="320" spans="3:3" ht="15.75" customHeight="1" x14ac:dyDescent="0.35">
      <c r="C320" s="13"/>
    </row>
    <row r="321" spans="3:3" ht="15.75" customHeight="1" x14ac:dyDescent="0.35">
      <c r="C321" s="13"/>
    </row>
    <row r="322" spans="3:3" ht="15.75" customHeight="1" x14ac:dyDescent="0.35">
      <c r="C322" s="13"/>
    </row>
    <row r="323" spans="3:3" ht="15.75" customHeight="1" x14ac:dyDescent="0.35">
      <c r="C323" s="13"/>
    </row>
    <row r="324" spans="3:3" ht="15.75" customHeight="1" x14ac:dyDescent="0.35"/>
    <row r="325" spans="3:3" ht="15.75" customHeight="1" x14ac:dyDescent="0.35"/>
    <row r="326" spans="3:3" ht="15.75" customHeight="1" x14ac:dyDescent="0.35"/>
    <row r="327" spans="3:3" ht="15.75" customHeight="1" x14ac:dyDescent="0.35"/>
    <row r="328" spans="3:3" ht="15.75" customHeight="1" x14ac:dyDescent="0.35"/>
    <row r="329" spans="3:3" ht="15.75" customHeight="1" x14ac:dyDescent="0.35"/>
    <row r="330" spans="3:3" ht="15.75" customHeight="1" x14ac:dyDescent="0.35"/>
    <row r="331" spans="3:3" ht="15.75" customHeight="1" x14ac:dyDescent="0.35"/>
    <row r="332" spans="3:3" ht="15.75" customHeight="1" x14ac:dyDescent="0.35"/>
    <row r="333" spans="3:3" ht="15.75" customHeight="1" x14ac:dyDescent="0.35"/>
    <row r="334" spans="3:3" ht="15.75" customHeight="1" x14ac:dyDescent="0.35"/>
    <row r="335" spans="3:3" ht="15.75" customHeight="1" x14ac:dyDescent="0.35"/>
    <row r="336" spans="3:3"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sheetData>
  <mergeCells count="19">
    <mergeCell ref="A1:C3"/>
    <mergeCell ref="A123:D127"/>
    <mergeCell ref="A4:C4"/>
    <mergeCell ref="A5:C5"/>
    <mergeCell ref="A8:C8"/>
    <mergeCell ref="A43:C43"/>
    <mergeCell ref="A57:C57"/>
    <mergeCell ref="A88:C88"/>
    <mergeCell ref="A102:C102"/>
    <mergeCell ref="A113:C113"/>
    <mergeCell ref="A117:C117"/>
    <mergeCell ref="C73:F73"/>
    <mergeCell ref="D114:E114"/>
    <mergeCell ref="H73:K73"/>
    <mergeCell ref="E84:F84"/>
    <mergeCell ref="D67:G67"/>
    <mergeCell ref="D20:F20"/>
    <mergeCell ref="D103:E103"/>
    <mergeCell ref="E57:F57"/>
  </mergeCells>
  <conditionalFormatting sqref="C118:C120">
    <cfRule type="cellIs" dxfId="3" priority="1" operator="lessThan">
      <formula>0</formula>
    </cfRule>
    <cfRule type="cellIs" dxfId="2" priority="2" operator="greaterThan">
      <formula>0</formula>
    </cfRule>
  </conditionalFormatting>
  <dataValidations count="1">
    <dataValidation type="list" allowBlank="1" showErrorMessage="1" sqref="D58" xr:uid="{00000000-0002-0000-0000-000000000000}">
      <formula1>$E$58:$E$64</formula1>
    </dataValidation>
  </dataValidations>
  <hyperlinks>
    <hyperlink ref="C6" r:id="rId1" xr:uid="{00000000-0004-0000-0000-000000000000}"/>
  </hyperlinks>
  <pageMargins left="0.25" right="0.25" top="0.16666666666666666" bottom="0.33781250000000002"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A0DF9-E6DE-48F4-A0EF-BDD5054182F2}">
  <sheetPr>
    <pageSetUpPr fitToPage="1"/>
  </sheetPr>
  <dimension ref="A1:Z992"/>
  <sheetViews>
    <sheetView topLeftCell="A56" zoomScaleNormal="100" workbookViewId="0">
      <selection activeCell="J84" sqref="J84"/>
    </sheetView>
  </sheetViews>
  <sheetFormatPr defaultColWidth="14.453125" defaultRowHeight="15" customHeight="1" x14ac:dyDescent="0.35"/>
  <cols>
    <col min="1" max="1" width="3.81640625" customWidth="1"/>
    <col min="2" max="2" width="54.54296875" customWidth="1"/>
    <col min="3" max="3" width="18" customWidth="1"/>
    <col min="4" max="4" width="26.36328125" bestFit="1" customWidth="1"/>
    <col min="5" max="5" width="19.90625" bestFit="1" customWidth="1"/>
    <col min="6" max="6" width="12.453125" bestFit="1" customWidth="1"/>
    <col min="7" max="7" width="17.453125" customWidth="1"/>
    <col min="8" max="8" width="8.81640625" customWidth="1"/>
    <col min="9" max="9" width="15.453125" bestFit="1" customWidth="1"/>
    <col min="10" max="10" width="10.90625" customWidth="1"/>
    <col min="11" max="11" width="10.1796875" bestFit="1" customWidth="1"/>
    <col min="12" max="26" width="8.81640625" customWidth="1"/>
  </cols>
  <sheetData>
    <row r="1" spans="1:4" ht="14.5" x14ac:dyDescent="0.35">
      <c r="A1" s="113"/>
      <c r="B1" s="114"/>
      <c r="C1" s="114"/>
    </row>
    <row r="2" spans="1:4" ht="15" customHeight="1" x14ac:dyDescent="0.35">
      <c r="A2" s="114"/>
      <c r="B2" s="114"/>
      <c r="C2" s="114"/>
    </row>
    <row r="3" spans="1:4" ht="15" customHeight="1" x14ac:dyDescent="0.35">
      <c r="A3" s="114"/>
      <c r="B3" s="114"/>
      <c r="C3" s="114"/>
    </row>
    <row r="4" spans="1:4" ht="21" x14ac:dyDescent="0.5">
      <c r="A4" s="116" t="s">
        <v>0</v>
      </c>
      <c r="B4" s="114"/>
      <c r="C4" s="114"/>
    </row>
    <row r="5" spans="1:4" ht="21" x14ac:dyDescent="0.5">
      <c r="A5" s="117" t="s">
        <v>1</v>
      </c>
      <c r="B5" s="114"/>
      <c r="C5" s="114"/>
    </row>
    <row r="6" spans="1:4" ht="14.5" x14ac:dyDescent="0.35">
      <c r="A6" s="1" t="s">
        <v>2</v>
      </c>
      <c r="C6" s="2" t="s">
        <v>3</v>
      </c>
    </row>
    <row r="7" spans="1:4" ht="18.5" x14ac:dyDescent="0.45">
      <c r="A7" s="99"/>
      <c r="B7" s="100"/>
      <c r="C7" s="101">
        <v>2025</v>
      </c>
    </row>
    <row r="8" spans="1:4" ht="18.5" x14ac:dyDescent="0.45">
      <c r="A8" s="118" t="s">
        <v>4</v>
      </c>
      <c r="B8" s="107"/>
      <c r="C8" s="107"/>
    </row>
    <row r="9" spans="1:4" ht="15.5" x14ac:dyDescent="0.35">
      <c r="A9" s="3" t="s">
        <v>5</v>
      </c>
      <c r="B9" s="4"/>
      <c r="C9" s="5"/>
    </row>
    <row r="10" spans="1:4" ht="15.5" x14ac:dyDescent="0.35">
      <c r="A10" s="3"/>
      <c r="B10" s="4" t="s">
        <v>6</v>
      </c>
      <c r="C10" s="5">
        <v>0</v>
      </c>
    </row>
    <row r="11" spans="1:4" ht="15.5" x14ac:dyDescent="0.35">
      <c r="A11" s="3"/>
      <c r="B11" s="4" t="s">
        <v>7</v>
      </c>
      <c r="C11" s="5">
        <v>0</v>
      </c>
    </row>
    <row r="12" spans="1:4" ht="15.5" x14ac:dyDescent="0.35">
      <c r="A12" s="3"/>
      <c r="B12" s="4"/>
      <c r="C12" s="5"/>
    </row>
    <row r="13" spans="1:4" ht="15.5" x14ac:dyDescent="0.35">
      <c r="A13" s="3" t="s">
        <v>113</v>
      </c>
      <c r="B13" s="4"/>
      <c r="C13" s="5">
        <v>0</v>
      </c>
      <c r="D13" s="6" t="s">
        <v>8</v>
      </c>
    </row>
    <row r="14" spans="1:4" ht="15.5" x14ac:dyDescent="0.35">
      <c r="A14" s="102" t="s">
        <v>114</v>
      </c>
      <c r="B14" s="103"/>
      <c r="C14" s="104">
        <v>0</v>
      </c>
      <c r="D14" s="6"/>
    </row>
    <row r="15" spans="1:4" ht="15.5" x14ac:dyDescent="0.35">
      <c r="A15" s="102" t="s">
        <v>115</v>
      </c>
      <c r="B15" s="103"/>
      <c r="C15" s="104">
        <v>0</v>
      </c>
      <c r="D15" s="6"/>
    </row>
    <row r="16" spans="1:4" ht="15.5" x14ac:dyDescent="0.35">
      <c r="A16" s="3"/>
      <c r="B16" s="4"/>
      <c r="C16" s="5"/>
    </row>
    <row r="17" spans="1:6" ht="15.5" x14ac:dyDescent="0.35">
      <c r="A17" s="3" t="s">
        <v>9</v>
      </c>
      <c r="B17" s="4"/>
      <c r="C17" s="5">
        <v>0</v>
      </c>
      <c r="E17" s="7"/>
    </row>
    <row r="18" spans="1:6" ht="15.5" x14ac:dyDescent="0.35">
      <c r="A18" s="3"/>
      <c r="B18" s="4"/>
      <c r="C18" s="5"/>
    </row>
    <row r="19" spans="1:6" ht="15.5" x14ac:dyDescent="0.35">
      <c r="A19" s="3" t="s">
        <v>10</v>
      </c>
      <c r="B19" s="4"/>
      <c r="C19" s="5">
        <v>0</v>
      </c>
    </row>
    <row r="20" spans="1:6" ht="15.5" x14ac:dyDescent="0.35">
      <c r="A20" s="3"/>
      <c r="B20" s="4" t="s">
        <v>110</v>
      </c>
      <c r="C20" s="5">
        <v>0</v>
      </c>
      <c r="D20" s="110" t="s">
        <v>11</v>
      </c>
      <c r="E20" s="110"/>
      <c r="F20" s="110"/>
    </row>
    <row r="21" spans="1:6" ht="15.5" x14ac:dyDescent="0.35">
      <c r="A21" s="3"/>
      <c r="B21" s="4" t="s">
        <v>12</v>
      </c>
      <c r="C21" s="5">
        <v>0</v>
      </c>
    </row>
    <row r="22" spans="1:6" ht="15.5" x14ac:dyDescent="0.35">
      <c r="A22" s="3"/>
      <c r="B22" s="4" t="s">
        <v>13</v>
      </c>
      <c r="C22" s="5">
        <v>0</v>
      </c>
    </row>
    <row r="23" spans="1:6" ht="15.75" customHeight="1" x14ac:dyDescent="0.35">
      <c r="A23" s="3"/>
      <c r="B23" s="4" t="s">
        <v>111</v>
      </c>
      <c r="C23" s="5">
        <v>0</v>
      </c>
    </row>
    <row r="24" spans="1:6" ht="15.75" customHeight="1" x14ac:dyDescent="0.35">
      <c r="A24" s="3"/>
      <c r="B24" s="8" t="s">
        <v>14</v>
      </c>
      <c r="C24" s="5"/>
    </row>
    <row r="25" spans="1:6" ht="15.75" customHeight="1" x14ac:dyDescent="0.35">
      <c r="A25" s="3"/>
      <c r="B25" s="4" t="s">
        <v>15</v>
      </c>
      <c r="C25" s="5">
        <v>0</v>
      </c>
    </row>
    <row r="26" spans="1:6" ht="15.75" customHeight="1" x14ac:dyDescent="0.35">
      <c r="A26" s="3"/>
      <c r="B26" s="4" t="s">
        <v>16</v>
      </c>
      <c r="C26" s="5">
        <v>0</v>
      </c>
    </row>
    <row r="27" spans="1:6" ht="15.75" customHeight="1" x14ac:dyDescent="0.35">
      <c r="A27" s="3"/>
      <c r="B27" s="4" t="s">
        <v>17</v>
      </c>
      <c r="C27" s="5">
        <v>0</v>
      </c>
    </row>
    <row r="28" spans="1:6" ht="15.75" customHeight="1" x14ac:dyDescent="0.35">
      <c r="A28" s="3"/>
      <c r="B28" s="4" t="s">
        <v>18</v>
      </c>
      <c r="C28" s="5">
        <v>0</v>
      </c>
    </row>
    <row r="29" spans="1:6" ht="15.75" customHeight="1" x14ac:dyDescent="0.35">
      <c r="A29" s="3"/>
      <c r="B29" s="4" t="s">
        <v>19</v>
      </c>
      <c r="C29" s="5">
        <v>0</v>
      </c>
    </row>
    <row r="30" spans="1:6" ht="15.75" customHeight="1" x14ac:dyDescent="0.35">
      <c r="A30" s="3"/>
      <c r="B30" s="4" t="s">
        <v>20</v>
      </c>
      <c r="C30" s="5">
        <v>0</v>
      </c>
    </row>
    <row r="31" spans="1:6" ht="15.75" customHeight="1" x14ac:dyDescent="0.35">
      <c r="A31" s="3"/>
      <c r="B31" s="4" t="s">
        <v>21</v>
      </c>
      <c r="C31" s="5">
        <v>0</v>
      </c>
    </row>
    <row r="32" spans="1:6" ht="15.75" customHeight="1" x14ac:dyDescent="0.35">
      <c r="A32" s="3"/>
      <c r="B32" s="4" t="s">
        <v>22</v>
      </c>
      <c r="C32" s="5">
        <v>0</v>
      </c>
    </row>
    <row r="33" spans="1:4" ht="15.75" customHeight="1" x14ac:dyDescent="0.35">
      <c r="A33" s="3"/>
      <c r="B33" s="4" t="s">
        <v>23</v>
      </c>
      <c r="C33" s="5">
        <v>100000</v>
      </c>
    </row>
    <row r="34" spans="1:4" ht="15.75" customHeight="1" x14ac:dyDescent="0.35">
      <c r="A34" s="3"/>
      <c r="B34" s="9"/>
      <c r="C34" s="5"/>
    </row>
    <row r="35" spans="1:4" ht="15.75" customHeight="1" x14ac:dyDescent="0.35">
      <c r="A35" s="3" t="s">
        <v>24</v>
      </c>
      <c r="B35" s="9"/>
      <c r="C35" s="5">
        <v>0</v>
      </c>
    </row>
    <row r="36" spans="1:4" ht="15.75" customHeight="1" x14ac:dyDescent="0.35">
      <c r="A36" s="3"/>
      <c r="B36" s="9"/>
      <c r="C36" s="5"/>
    </row>
    <row r="37" spans="1:4" ht="15.75" customHeight="1" x14ac:dyDescent="0.35">
      <c r="A37" s="3"/>
      <c r="B37" s="9"/>
      <c r="C37" s="5"/>
    </row>
    <row r="38" spans="1:4" ht="15.75" customHeight="1" x14ac:dyDescent="0.35">
      <c r="A38" s="3" t="s">
        <v>25</v>
      </c>
      <c r="B38" s="9"/>
      <c r="C38" s="5">
        <v>0</v>
      </c>
    </row>
    <row r="39" spans="1:4" ht="15.75" customHeight="1" x14ac:dyDescent="0.35">
      <c r="A39" s="4"/>
      <c r="B39" s="4"/>
      <c r="C39" s="5"/>
    </row>
    <row r="40" spans="1:4" ht="15.75" customHeight="1" x14ac:dyDescent="0.35">
      <c r="A40" s="10"/>
      <c r="B40" s="10"/>
      <c r="C40" s="11"/>
    </row>
    <row r="41" spans="1:4" ht="15.75" customHeight="1" x14ac:dyDescent="0.35">
      <c r="A41" s="3" t="s">
        <v>26</v>
      </c>
      <c r="B41" s="4"/>
      <c r="C41" s="12">
        <f>+SUM(C9:C40)</f>
        <v>100000</v>
      </c>
    </row>
    <row r="42" spans="1:4" ht="15.75" customHeight="1" x14ac:dyDescent="0.35">
      <c r="C42" s="13"/>
    </row>
    <row r="43" spans="1:4" ht="15.75" customHeight="1" x14ac:dyDescent="0.45">
      <c r="A43" s="119" t="s">
        <v>27</v>
      </c>
      <c r="B43" s="120"/>
      <c r="C43" s="112"/>
    </row>
    <row r="44" spans="1:4" ht="15.75" customHeight="1" x14ac:dyDescent="0.35">
      <c r="A44" s="14" t="s">
        <v>28</v>
      </c>
      <c r="B44" s="14"/>
      <c r="C44" s="15">
        <v>0</v>
      </c>
      <c r="D44" s="16"/>
    </row>
    <row r="45" spans="1:4" ht="15.75" customHeight="1" x14ac:dyDescent="0.35">
      <c r="A45" s="14" t="s">
        <v>29</v>
      </c>
      <c r="B45" s="17"/>
      <c r="C45" s="15">
        <v>0</v>
      </c>
      <c r="D45" s="16"/>
    </row>
    <row r="46" spans="1:4" ht="15.75" customHeight="1" x14ac:dyDescent="0.35">
      <c r="A46" s="14" t="s">
        <v>30</v>
      </c>
      <c r="B46" s="17"/>
      <c r="C46" s="15">
        <v>0</v>
      </c>
      <c r="D46" s="16"/>
    </row>
    <row r="47" spans="1:4" ht="15.75" customHeight="1" x14ac:dyDescent="0.35">
      <c r="A47" s="14" t="s">
        <v>31</v>
      </c>
      <c r="B47" s="17"/>
      <c r="C47" s="15">
        <v>0</v>
      </c>
      <c r="D47" s="16"/>
    </row>
    <row r="48" spans="1:4" ht="15.75" customHeight="1" x14ac:dyDescent="0.35">
      <c r="A48" s="14" t="s">
        <v>32</v>
      </c>
      <c r="B48" s="17"/>
      <c r="C48" s="15">
        <v>0</v>
      </c>
    </row>
    <row r="49" spans="1:7" ht="15.75" customHeight="1" x14ac:dyDescent="0.35">
      <c r="A49" s="14" t="s">
        <v>33</v>
      </c>
      <c r="B49" s="17"/>
      <c r="C49" s="15">
        <v>0</v>
      </c>
    </row>
    <row r="50" spans="1:7" ht="15.75" customHeight="1" x14ac:dyDescent="0.35">
      <c r="A50" s="14" t="s">
        <v>34</v>
      </c>
      <c r="B50" s="17"/>
      <c r="C50" s="15">
        <v>0</v>
      </c>
    </row>
    <row r="51" spans="1:7" ht="15.75" customHeight="1" x14ac:dyDescent="0.35">
      <c r="A51" s="14" t="s">
        <v>35</v>
      </c>
      <c r="B51" s="17"/>
      <c r="C51" s="15">
        <v>0</v>
      </c>
    </row>
    <row r="52" spans="1:7" ht="15.75" customHeight="1" x14ac:dyDescent="0.35">
      <c r="A52" s="18" t="s">
        <v>36</v>
      </c>
      <c r="B52" s="19"/>
      <c r="C52" s="20">
        <v>0</v>
      </c>
    </row>
    <row r="53" spans="1:7" ht="15.75" customHeight="1" x14ac:dyDescent="0.35">
      <c r="A53" s="14" t="s">
        <v>37</v>
      </c>
      <c r="B53" s="17"/>
      <c r="C53" s="15">
        <f>SUM(C44:C52)</f>
        <v>0</v>
      </c>
    </row>
    <row r="54" spans="1:7" ht="15.75" customHeight="1" x14ac:dyDescent="0.35">
      <c r="A54" s="21"/>
      <c r="C54" s="22"/>
    </row>
    <row r="55" spans="1:7" ht="15.75" customHeight="1" x14ac:dyDescent="0.45">
      <c r="A55" s="23" t="s">
        <v>38</v>
      </c>
      <c r="B55" s="24"/>
      <c r="C55" s="25">
        <f>+C41-C53</f>
        <v>100000</v>
      </c>
      <c r="D55" s="16"/>
    </row>
    <row r="56" spans="1:7" ht="15.75" customHeight="1" x14ac:dyDescent="0.35">
      <c r="C56" s="13"/>
    </row>
    <row r="57" spans="1:7" ht="15.75" customHeight="1" x14ac:dyDescent="0.5">
      <c r="A57" s="121" t="s">
        <v>39</v>
      </c>
      <c r="B57" s="120"/>
      <c r="C57" s="112"/>
      <c r="D57" s="26" t="s">
        <v>40</v>
      </c>
      <c r="E57" s="111" t="s">
        <v>41</v>
      </c>
      <c r="F57" s="112"/>
    </row>
    <row r="58" spans="1:7" ht="15.75" customHeight="1" x14ac:dyDescent="0.5">
      <c r="A58" s="27" t="s">
        <v>42</v>
      </c>
      <c r="B58" s="28"/>
      <c r="C58" s="29">
        <f>+SUMIF(E58:E64,D58,F58:F64)</f>
        <v>15750</v>
      </c>
      <c r="D58" s="30" t="s">
        <v>43</v>
      </c>
      <c r="E58" s="31" t="s">
        <v>43</v>
      </c>
      <c r="F58" s="32">
        <v>15750</v>
      </c>
    </row>
    <row r="59" spans="1:7" ht="15.75" customHeight="1" x14ac:dyDescent="0.35">
      <c r="A59" s="33" t="s">
        <v>44</v>
      </c>
      <c r="B59" s="33"/>
      <c r="C59" s="34"/>
      <c r="D59" s="16"/>
      <c r="E59" s="31" t="s">
        <v>45</v>
      </c>
      <c r="F59" s="32">
        <f>+F58</f>
        <v>15750</v>
      </c>
    </row>
    <row r="60" spans="1:7" ht="15.75" customHeight="1" x14ac:dyDescent="0.35">
      <c r="A60" s="33" t="s">
        <v>46</v>
      </c>
      <c r="B60" s="33"/>
      <c r="C60" s="34">
        <v>0</v>
      </c>
      <c r="D60" s="16" t="s">
        <v>47</v>
      </c>
      <c r="E60" s="31" t="s">
        <v>48</v>
      </c>
      <c r="F60" s="32">
        <f>+F58*2</f>
        <v>31500</v>
      </c>
    </row>
    <row r="61" spans="1:7" ht="15.75" customHeight="1" x14ac:dyDescent="0.35">
      <c r="A61" s="33" t="s">
        <v>49</v>
      </c>
      <c r="B61" s="33"/>
      <c r="C61" s="34">
        <v>0</v>
      </c>
      <c r="D61" s="16" t="s">
        <v>97</v>
      </c>
      <c r="E61" s="31" t="s">
        <v>50</v>
      </c>
      <c r="F61" s="32">
        <f>+F60</f>
        <v>31500</v>
      </c>
      <c r="G61" s="35"/>
    </row>
    <row r="62" spans="1:7" ht="15.75" customHeight="1" x14ac:dyDescent="0.35">
      <c r="A62" s="33" t="s">
        <v>51</v>
      </c>
      <c r="B62" s="33"/>
      <c r="C62" s="34">
        <v>0</v>
      </c>
      <c r="E62" s="31" t="s">
        <v>52</v>
      </c>
      <c r="F62" s="32">
        <v>23625</v>
      </c>
    </row>
    <row r="63" spans="1:7" ht="15.75" customHeight="1" x14ac:dyDescent="0.35">
      <c r="A63" s="36" t="s">
        <v>53</v>
      </c>
      <c r="B63" s="36"/>
      <c r="C63" s="37">
        <v>0</v>
      </c>
      <c r="E63" s="31" t="s">
        <v>54</v>
      </c>
      <c r="F63" s="32">
        <f>+F58+2000</f>
        <v>17750</v>
      </c>
    </row>
    <row r="64" spans="1:7" ht="15.75" customHeight="1" x14ac:dyDescent="0.35">
      <c r="A64" s="36" t="s">
        <v>55</v>
      </c>
      <c r="B64" s="36"/>
      <c r="C64" s="37">
        <f>SUM(C59:C63)</f>
        <v>0</v>
      </c>
      <c r="E64" s="31" t="s">
        <v>56</v>
      </c>
      <c r="F64" s="32">
        <f>+F60+2000+2000</f>
        <v>35500</v>
      </c>
    </row>
    <row r="65" spans="1:11" ht="15.75" customHeight="1" x14ac:dyDescent="0.35">
      <c r="A65" s="38" t="s">
        <v>57</v>
      </c>
      <c r="B65" s="38"/>
      <c r="C65" s="39">
        <f>IF(C64&gt;C58,C64, C58)</f>
        <v>15750</v>
      </c>
      <c r="D65" s="24" t="str">
        <f>IF(C65&gt;C58,"Itemizing Deductions","Standard Deduction")</f>
        <v>Standard Deduction</v>
      </c>
      <c r="G65" s="35"/>
    </row>
    <row r="66" spans="1:11" ht="15.75" customHeight="1" x14ac:dyDescent="0.35">
      <c r="A66" s="21"/>
      <c r="B66" s="21"/>
      <c r="C66" s="22"/>
    </row>
    <row r="67" spans="1:11" ht="15.75" customHeight="1" x14ac:dyDescent="0.35">
      <c r="A67" s="40" t="s">
        <v>58</v>
      </c>
      <c r="B67" s="40"/>
      <c r="C67" s="41">
        <v>0</v>
      </c>
      <c r="D67" s="109" t="s">
        <v>59</v>
      </c>
      <c r="E67" s="109"/>
      <c r="F67" s="109"/>
      <c r="G67" s="109"/>
    </row>
    <row r="68" spans="1:11" ht="15.75" customHeight="1" x14ac:dyDescent="0.35">
      <c r="A68" s="21"/>
      <c r="B68" s="21"/>
      <c r="C68" s="22"/>
    </row>
    <row r="69" spans="1:11" s="72" customFormat="1" ht="15.75" customHeight="1" x14ac:dyDescent="0.45">
      <c r="A69" s="71" t="s">
        <v>60</v>
      </c>
      <c r="C69" s="73">
        <f>+C55-C65-C67</f>
        <v>84250</v>
      </c>
    </row>
    <row r="70" spans="1:11" ht="15.75" customHeight="1" thickBot="1" x14ac:dyDescent="0.4">
      <c r="C70" s="42"/>
    </row>
    <row r="71" spans="1:11" thickBot="1" x14ac:dyDescent="0.4">
      <c r="C71" s="74" t="s">
        <v>98</v>
      </c>
      <c r="D71" s="76">
        <f>IF(C69-J71&lt;0,0,C69-J71)</f>
        <v>84250</v>
      </c>
      <c r="E71" s="77"/>
      <c r="F71" s="77"/>
      <c r="H71" s="74" t="s">
        <v>99</v>
      </c>
      <c r="I71" s="75"/>
      <c r="J71" s="76">
        <f>C17+C15</f>
        <v>0</v>
      </c>
    </row>
    <row r="72" spans="1:11" ht="14.5" x14ac:dyDescent="0.35">
      <c r="C72" s="90"/>
      <c r="D72" s="91"/>
      <c r="E72" s="77"/>
      <c r="F72" s="77"/>
      <c r="H72" s="90"/>
      <c r="I72" s="90"/>
      <c r="J72" s="91"/>
    </row>
    <row r="73" spans="1:11" ht="18.5" x14ac:dyDescent="0.45">
      <c r="C73" s="106" t="s">
        <v>116</v>
      </c>
      <c r="D73" s="107"/>
      <c r="E73" s="107"/>
      <c r="F73" s="107"/>
      <c r="H73" s="106" t="s">
        <v>112</v>
      </c>
      <c r="I73" s="107"/>
      <c r="J73" s="107"/>
      <c r="K73" s="107"/>
    </row>
    <row r="74" spans="1:11" ht="14.5" x14ac:dyDescent="0.35">
      <c r="C74" s="93" t="s">
        <v>101</v>
      </c>
      <c r="D74" s="92" t="s">
        <v>100</v>
      </c>
      <c r="E74" s="94" t="s">
        <v>103</v>
      </c>
      <c r="F74" s="94" t="s">
        <v>104</v>
      </c>
      <c r="H74" s="93" t="s">
        <v>101</v>
      </c>
      <c r="I74" s="92" t="s">
        <v>100</v>
      </c>
      <c r="J74" s="94" t="s">
        <v>103</v>
      </c>
      <c r="K74" s="94" t="s">
        <v>104</v>
      </c>
    </row>
    <row r="75" spans="1:11" ht="14.5" x14ac:dyDescent="0.35">
      <c r="C75" s="89">
        <v>0.37</v>
      </c>
      <c r="D75" s="88">
        <f>IF($D$71&lt;E75,0,($D$71-E75)*C75)</f>
        <v>0</v>
      </c>
      <c r="E75" s="88">
        <f t="shared" ref="E75:E80" si="0">F76+1</f>
        <v>609351</v>
      </c>
      <c r="F75" s="80"/>
      <c r="H75" s="84">
        <v>0.2</v>
      </c>
      <c r="I75" s="85">
        <f>IF(J71&gt;0,IF(($D$71+$J$71)&gt;J75,IF($D$71&gt;J75,$J$71*H75,($J$71-(K76-$D$71))*H75),0),0)</f>
        <v>0</v>
      </c>
      <c r="J75" s="85">
        <v>518900</v>
      </c>
      <c r="K75" s="80"/>
    </row>
    <row r="76" spans="1:11" ht="14.5" x14ac:dyDescent="0.35">
      <c r="C76" s="89">
        <v>0.35</v>
      </c>
      <c r="D76" s="88">
        <f t="shared" ref="D76:D81" si="1">IF(D$71&gt;F76,(F76-E76)*C76,IF($D$71&lt;E76,0,($D$71-E76)*C76))</f>
        <v>0</v>
      </c>
      <c r="E76" s="88">
        <f t="shared" si="0"/>
        <v>243726</v>
      </c>
      <c r="F76" s="88">
        <v>609350</v>
      </c>
      <c r="H76" s="83">
        <v>0.15</v>
      </c>
      <c r="I76" s="86">
        <f>IF(J71&gt;0,IF(D71&gt;0,IF(D71&lt;J76,IF((D71+J71)&gt;K76,((K76-J76)*H76),((D71+J71-J76)*H76)),IF(D71&gt;K76,0,IF((D71+J71)&gt;K76,((K76-D71)*H76),(J71*H76)))),IF(J71&lt;J76,0,IF(J71&lt;K76,((J71-J76)*H76),((K76-J76)*H76)))),0)</f>
        <v>0</v>
      </c>
      <c r="J76" s="86">
        <v>47025</v>
      </c>
      <c r="K76" s="86">
        <f>J75-1</f>
        <v>518899</v>
      </c>
    </row>
    <row r="77" spans="1:11" ht="14.5" x14ac:dyDescent="0.35">
      <c r="C77" s="89">
        <v>0.32</v>
      </c>
      <c r="D77" s="88">
        <f t="shared" si="1"/>
        <v>0</v>
      </c>
      <c r="E77" s="88">
        <f t="shared" si="0"/>
        <v>191951</v>
      </c>
      <c r="F77" s="88">
        <v>243725</v>
      </c>
      <c r="H77" s="83">
        <v>0</v>
      </c>
      <c r="I77" s="86">
        <v>0</v>
      </c>
      <c r="J77" s="86">
        <f>0</f>
        <v>0</v>
      </c>
      <c r="K77" s="86">
        <f>J76-1</f>
        <v>47024</v>
      </c>
    </row>
    <row r="78" spans="1:11" ht="14.5" x14ac:dyDescent="0.35">
      <c r="C78" s="84">
        <v>0.24</v>
      </c>
      <c r="D78" s="85">
        <f t="shared" si="1"/>
        <v>0</v>
      </c>
      <c r="E78" s="85">
        <f t="shared" si="0"/>
        <v>100526</v>
      </c>
      <c r="F78" s="85">
        <v>191950</v>
      </c>
    </row>
    <row r="79" spans="1:11" ht="14.5" x14ac:dyDescent="0.35">
      <c r="C79" s="84">
        <v>0.22</v>
      </c>
      <c r="D79" s="85">
        <f>IF(D$71&gt;F79,(F79-E79)*C79,IF($D$71&lt;E79,0,($D$71-E79)*C79))</f>
        <v>8161.78</v>
      </c>
      <c r="E79" s="85">
        <f t="shared" si="0"/>
        <v>47151</v>
      </c>
      <c r="F79" s="85">
        <v>100525</v>
      </c>
      <c r="I79" s="82"/>
      <c r="J79" s="77"/>
    </row>
    <row r="80" spans="1:11" ht="14.5" x14ac:dyDescent="0.35">
      <c r="C80" s="83">
        <v>0.12</v>
      </c>
      <c r="D80" s="86">
        <f t="shared" si="1"/>
        <v>4265.88</v>
      </c>
      <c r="E80" s="87">
        <f t="shared" si="0"/>
        <v>11601</v>
      </c>
      <c r="F80" s="87">
        <v>47150</v>
      </c>
      <c r="G80" s="81"/>
      <c r="I80" s="77"/>
      <c r="K80" s="81"/>
    </row>
    <row r="81" spans="1:6" ht="14.5" x14ac:dyDescent="0.35">
      <c r="C81" s="83">
        <v>0.1</v>
      </c>
      <c r="D81" s="86">
        <f t="shared" si="1"/>
        <v>1160</v>
      </c>
      <c r="E81" s="87">
        <v>0</v>
      </c>
      <c r="F81" s="87">
        <v>11600</v>
      </c>
    </row>
    <row r="82" spans="1:6" ht="14.5" x14ac:dyDescent="0.35">
      <c r="C82" s="93" t="s">
        <v>105</v>
      </c>
      <c r="D82" s="78">
        <f>D71*E82</f>
        <v>3791.25</v>
      </c>
      <c r="E82" s="126">
        <v>4.4999999999999998E-2</v>
      </c>
      <c r="F82" s="79"/>
    </row>
    <row r="83" spans="1:6" ht="15.75" customHeight="1" x14ac:dyDescent="0.35">
      <c r="C83" s="42"/>
      <c r="E83" s="127" t="s">
        <v>117</v>
      </c>
    </row>
    <row r="84" spans="1:6" ht="15.75" customHeight="1" x14ac:dyDescent="0.35">
      <c r="C84" s="42"/>
      <c r="D84" s="43"/>
      <c r="E84" s="108" t="s">
        <v>106</v>
      </c>
      <c r="F84" s="108"/>
    </row>
    <row r="85" spans="1:6" ht="15.75" customHeight="1" x14ac:dyDescent="0.35">
      <c r="A85" s="44" t="s">
        <v>61</v>
      </c>
      <c r="B85" s="24"/>
      <c r="C85" s="45">
        <f>SUM(D75:D81)+SUM(I75:I77)</f>
        <v>13587.66</v>
      </c>
      <c r="D85" s="46"/>
      <c r="E85" s="95" t="s">
        <v>90</v>
      </c>
      <c r="F85" s="96" t="s">
        <v>91</v>
      </c>
    </row>
    <row r="86" spans="1:6" ht="15.75" customHeight="1" x14ac:dyDescent="0.35">
      <c r="A86" s="44" t="s">
        <v>62</v>
      </c>
      <c r="B86" s="24"/>
      <c r="C86" s="45">
        <f>D82</f>
        <v>3791.25</v>
      </c>
      <c r="D86" s="46"/>
      <c r="E86" s="97" t="s">
        <v>92</v>
      </c>
      <c r="F86" s="98">
        <v>4.4999999999999998E-2</v>
      </c>
    </row>
    <row r="87" spans="1:6" ht="15.75" customHeight="1" x14ac:dyDescent="0.35">
      <c r="A87" s="47"/>
      <c r="C87" s="42"/>
      <c r="D87" s="16"/>
      <c r="E87" s="97" t="s">
        <v>93</v>
      </c>
      <c r="F87" s="98" t="s">
        <v>108</v>
      </c>
    </row>
    <row r="88" spans="1:6" ht="15.75" customHeight="1" x14ac:dyDescent="0.5">
      <c r="A88" s="122" t="s">
        <v>63</v>
      </c>
      <c r="B88" s="120"/>
      <c r="C88" s="112"/>
      <c r="E88" s="97" t="s">
        <v>94</v>
      </c>
      <c r="F88" s="98">
        <v>0</v>
      </c>
    </row>
    <row r="89" spans="1:6" ht="15.75" customHeight="1" x14ac:dyDescent="0.35">
      <c r="A89" s="48" t="s">
        <v>64</v>
      </c>
      <c r="B89" s="48"/>
      <c r="C89" s="49">
        <v>0</v>
      </c>
      <c r="D89" s="16"/>
      <c r="E89" s="97" t="s">
        <v>95</v>
      </c>
      <c r="F89" s="98" t="s">
        <v>109</v>
      </c>
    </row>
    <row r="90" spans="1:6" ht="15.75" customHeight="1" x14ac:dyDescent="0.35">
      <c r="A90" s="48" t="s">
        <v>65</v>
      </c>
      <c r="B90" s="48"/>
      <c r="C90" s="49">
        <v>0</v>
      </c>
      <c r="E90" s="97" t="s">
        <v>107</v>
      </c>
      <c r="F90" s="98">
        <v>0</v>
      </c>
    </row>
    <row r="91" spans="1:6" ht="15.75" customHeight="1" x14ac:dyDescent="0.35">
      <c r="A91" s="48" t="s">
        <v>66</v>
      </c>
      <c r="B91" s="48"/>
      <c r="C91" s="49">
        <v>0</v>
      </c>
    </row>
    <row r="92" spans="1:6" ht="15.75" customHeight="1" x14ac:dyDescent="0.35">
      <c r="A92" s="48" t="s">
        <v>67</v>
      </c>
      <c r="B92" s="48"/>
      <c r="C92" s="49">
        <v>0</v>
      </c>
    </row>
    <row r="93" spans="1:6" ht="15.75" customHeight="1" x14ac:dyDescent="0.35">
      <c r="A93" s="48" t="s">
        <v>68</v>
      </c>
      <c r="B93" s="48"/>
      <c r="C93" s="49">
        <v>0</v>
      </c>
    </row>
    <row r="94" spans="1:6" ht="15.75" customHeight="1" x14ac:dyDescent="0.35">
      <c r="A94" s="50" t="s">
        <v>69</v>
      </c>
      <c r="B94" s="50"/>
      <c r="C94" s="51">
        <v>0</v>
      </c>
    </row>
    <row r="95" spans="1:6" ht="15.75" customHeight="1" x14ac:dyDescent="0.35">
      <c r="A95" s="52" t="s">
        <v>70</v>
      </c>
      <c r="B95" s="48"/>
      <c r="C95" s="49">
        <f>+SUM(C89:C94)</f>
        <v>0</v>
      </c>
    </row>
    <row r="96" spans="1:6" ht="15.75" customHeight="1" x14ac:dyDescent="0.35">
      <c r="A96" s="21"/>
      <c r="B96" s="16"/>
      <c r="C96" s="22"/>
    </row>
    <row r="97" spans="1:26" ht="15.75" customHeight="1" x14ac:dyDescent="0.35">
      <c r="A97" s="21"/>
      <c r="B97" s="16"/>
      <c r="C97" s="22"/>
    </row>
    <row r="98" spans="1:26" ht="15.75" customHeight="1" x14ac:dyDescent="0.5">
      <c r="A98" s="44" t="s">
        <v>71</v>
      </c>
      <c r="B98" s="24"/>
      <c r="C98" s="53">
        <f>+C85-C95</f>
        <v>13587.66</v>
      </c>
      <c r="D98" s="16" t="s">
        <v>72</v>
      </c>
    </row>
    <row r="99" spans="1:26" ht="15.75" customHeight="1" x14ac:dyDescent="0.5">
      <c r="A99" s="44" t="s">
        <v>62</v>
      </c>
      <c r="B99" s="24"/>
      <c r="C99" s="53">
        <f>+C86</f>
        <v>3791.25</v>
      </c>
      <c r="D99" s="16" t="s">
        <v>72</v>
      </c>
    </row>
    <row r="100" spans="1:26" ht="15.75" customHeight="1" x14ac:dyDescent="0.35">
      <c r="A100" s="21"/>
      <c r="B100" s="16"/>
      <c r="C100" s="22"/>
    </row>
    <row r="101" spans="1:26" ht="15.75" customHeight="1" x14ac:dyDescent="0.35">
      <c r="C101" s="42"/>
    </row>
    <row r="102" spans="1:26" ht="15.75" customHeight="1" x14ac:dyDescent="0.5">
      <c r="A102" s="123" t="s">
        <v>73</v>
      </c>
      <c r="B102" s="120"/>
      <c r="C102" s="112"/>
    </row>
    <row r="103" spans="1:26" ht="15.75" customHeight="1" x14ac:dyDescent="0.35">
      <c r="A103" s="54" t="s">
        <v>74</v>
      </c>
      <c r="B103" s="54"/>
      <c r="C103" s="55">
        <v>0</v>
      </c>
      <c r="D103" s="109" t="s">
        <v>75</v>
      </c>
      <c r="E103" s="109"/>
    </row>
    <row r="104" spans="1:26" ht="15.75" customHeight="1" x14ac:dyDescent="0.35">
      <c r="A104" s="54" t="s">
        <v>76</v>
      </c>
      <c r="B104" s="54"/>
      <c r="C104" s="55">
        <v>0</v>
      </c>
    </row>
    <row r="105" spans="1:26" ht="15.75" customHeight="1" x14ac:dyDescent="0.35">
      <c r="A105" s="54" t="s">
        <v>77</v>
      </c>
      <c r="B105" s="54"/>
      <c r="C105" s="55">
        <v>0</v>
      </c>
    </row>
    <row r="106" spans="1:26" ht="15.75" customHeight="1" x14ac:dyDescent="0.35">
      <c r="A106" s="54"/>
      <c r="B106" s="56" t="s">
        <v>78</v>
      </c>
      <c r="C106" s="55">
        <v>0</v>
      </c>
    </row>
    <row r="107" spans="1:26" ht="15.75" customHeight="1" x14ac:dyDescent="0.35">
      <c r="A107" s="54"/>
      <c r="B107" s="56" t="s">
        <v>79</v>
      </c>
      <c r="C107" s="55">
        <v>0</v>
      </c>
    </row>
    <row r="108" spans="1:26" ht="15.75" customHeight="1" x14ac:dyDescent="0.35">
      <c r="A108" s="54"/>
      <c r="B108" s="56" t="s">
        <v>80</v>
      </c>
      <c r="C108" s="55">
        <v>0</v>
      </c>
    </row>
    <row r="109" spans="1:26" ht="15.75" customHeight="1" x14ac:dyDescent="0.35">
      <c r="A109" s="54"/>
      <c r="B109" s="56" t="s">
        <v>81</v>
      </c>
      <c r="C109" s="55">
        <v>0</v>
      </c>
    </row>
    <row r="110" spans="1:26" ht="15.75" customHeight="1" x14ac:dyDescent="0.35">
      <c r="A110" s="57"/>
      <c r="B110" s="58"/>
      <c r="C110" s="59">
        <v>0</v>
      </c>
    </row>
    <row r="111" spans="1:26" ht="15.75" customHeight="1" x14ac:dyDescent="0.35">
      <c r="A111" s="60" t="s">
        <v>82</v>
      </c>
      <c r="B111" s="60"/>
      <c r="C111" s="61">
        <f>SUM(C103:C110)</f>
        <v>0</v>
      </c>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5.75" customHeight="1" x14ac:dyDescent="0.35">
      <c r="B112" s="16"/>
      <c r="C112" s="22"/>
    </row>
    <row r="113" spans="1:6" ht="15.75" customHeight="1" x14ac:dyDescent="0.45">
      <c r="A113" s="124" t="s">
        <v>83</v>
      </c>
      <c r="B113" s="120"/>
      <c r="C113" s="112"/>
    </row>
    <row r="114" spans="1:6" ht="15.75" customHeight="1" x14ac:dyDescent="0.35">
      <c r="A114" s="62" t="s">
        <v>84</v>
      </c>
      <c r="B114" s="62"/>
      <c r="C114" s="63">
        <v>0</v>
      </c>
      <c r="D114" s="109" t="s">
        <v>85</v>
      </c>
      <c r="E114" s="109"/>
    </row>
    <row r="115" spans="1:6" ht="15.75" customHeight="1" x14ac:dyDescent="0.35">
      <c r="B115" s="16"/>
      <c r="C115" s="22"/>
    </row>
    <row r="116" spans="1:6" ht="15.75" customHeight="1" x14ac:dyDescent="0.35">
      <c r="C116" s="42"/>
    </row>
    <row r="117" spans="1:6" ht="15.75" customHeight="1" x14ac:dyDescent="0.5">
      <c r="A117" s="125" t="s">
        <v>86</v>
      </c>
      <c r="B117" s="120"/>
      <c r="C117" s="112"/>
    </row>
    <row r="118" spans="1:6" ht="15.75" customHeight="1" x14ac:dyDescent="0.5">
      <c r="A118" s="64" t="s">
        <v>87</v>
      </c>
      <c r="B118" s="65"/>
      <c r="C118" s="66">
        <f>+C111-C98</f>
        <v>-13587.66</v>
      </c>
    </row>
    <row r="119" spans="1:6" ht="15.75" customHeight="1" x14ac:dyDescent="0.5">
      <c r="A119" s="67" t="s">
        <v>88</v>
      </c>
      <c r="B119" s="68"/>
      <c r="C119" s="69">
        <f>+C114-C99</f>
        <v>-3791.25</v>
      </c>
    </row>
    <row r="120" spans="1:6" ht="15.75" customHeight="1" x14ac:dyDescent="0.5">
      <c r="A120" s="65" t="s">
        <v>89</v>
      </c>
      <c r="B120" s="65"/>
      <c r="C120" s="66">
        <f>SUM(C118:C119)</f>
        <v>-17378.91</v>
      </c>
    </row>
    <row r="121" spans="1:6" ht="15.75" customHeight="1" x14ac:dyDescent="0.35">
      <c r="C121" s="13"/>
    </row>
    <row r="122" spans="1:6" ht="15.75" customHeight="1" x14ac:dyDescent="0.35">
      <c r="C122" s="13"/>
      <c r="F122" s="70"/>
    </row>
    <row r="123" spans="1:6" ht="15" customHeight="1" x14ac:dyDescent="0.35">
      <c r="A123" s="115" t="s">
        <v>96</v>
      </c>
      <c r="B123" s="114"/>
      <c r="C123" s="114"/>
      <c r="D123" s="114"/>
      <c r="F123" s="70"/>
    </row>
    <row r="124" spans="1:6" ht="15" customHeight="1" x14ac:dyDescent="0.35">
      <c r="A124" s="114"/>
      <c r="B124" s="114"/>
      <c r="C124" s="114"/>
      <c r="D124" s="114"/>
      <c r="F124" s="70"/>
    </row>
    <row r="125" spans="1:6" ht="15" customHeight="1" x14ac:dyDescent="0.35">
      <c r="A125" s="114"/>
      <c r="B125" s="114"/>
      <c r="C125" s="114"/>
      <c r="D125" s="114"/>
      <c r="F125" s="70"/>
    </row>
    <row r="126" spans="1:6" ht="18" customHeight="1" x14ac:dyDescent="0.35">
      <c r="A126" s="114"/>
      <c r="B126" s="114"/>
      <c r="C126" s="114"/>
      <c r="D126" s="114"/>
    </row>
    <row r="127" spans="1:6" ht="66" customHeight="1" x14ac:dyDescent="0.35">
      <c r="A127" s="114"/>
      <c r="B127" s="114"/>
      <c r="C127" s="114"/>
      <c r="D127" s="114"/>
    </row>
    <row r="128" spans="1:6" ht="15.75" customHeight="1" x14ac:dyDescent="0.35">
      <c r="C128" s="13"/>
    </row>
    <row r="129" spans="3:3" ht="15.75" customHeight="1" x14ac:dyDescent="0.35">
      <c r="C129" s="13"/>
    </row>
    <row r="130" spans="3:3" ht="15.75" customHeight="1" x14ac:dyDescent="0.35">
      <c r="C130" s="13"/>
    </row>
    <row r="131" spans="3:3" ht="15.75" customHeight="1" x14ac:dyDescent="0.35">
      <c r="C131" s="13"/>
    </row>
    <row r="132" spans="3:3" ht="15.75" customHeight="1" x14ac:dyDescent="0.35">
      <c r="C132" s="13"/>
    </row>
    <row r="133" spans="3:3" ht="15.75" customHeight="1" x14ac:dyDescent="0.35">
      <c r="C133" s="13"/>
    </row>
    <row r="134" spans="3:3" ht="15.75" customHeight="1" x14ac:dyDescent="0.35">
      <c r="C134" s="13"/>
    </row>
    <row r="135" spans="3:3" ht="15.75" customHeight="1" x14ac:dyDescent="0.35">
      <c r="C135" s="13"/>
    </row>
    <row r="136" spans="3:3" ht="15.75" customHeight="1" x14ac:dyDescent="0.35">
      <c r="C136" s="13"/>
    </row>
    <row r="137" spans="3:3" ht="15.75" customHeight="1" x14ac:dyDescent="0.35">
      <c r="C137" s="13"/>
    </row>
    <row r="138" spans="3:3" ht="15.75" customHeight="1" x14ac:dyDescent="0.35">
      <c r="C138" s="13"/>
    </row>
    <row r="139" spans="3:3" ht="15.75" customHeight="1" x14ac:dyDescent="0.35">
      <c r="C139" s="13"/>
    </row>
    <row r="140" spans="3:3" ht="15.75" customHeight="1" x14ac:dyDescent="0.35">
      <c r="C140" s="13"/>
    </row>
    <row r="141" spans="3:3" ht="15.75" customHeight="1" x14ac:dyDescent="0.35">
      <c r="C141" s="13"/>
    </row>
    <row r="142" spans="3:3" ht="15.75" customHeight="1" x14ac:dyDescent="0.35">
      <c r="C142" s="13"/>
    </row>
    <row r="143" spans="3:3" ht="15.75" customHeight="1" x14ac:dyDescent="0.35">
      <c r="C143" s="13"/>
    </row>
    <row r="144" spans="3:3" ht="15.75" customHeight="1" x14ac:dyDescent="0.35">
      <c r="C144" s="13"/>
    </row>
    <row r="145" spans="3:3" ht="15.75" customHeight="1" x14ac:dyDescent="0.35">
      <c r="C145" s="13"/>
    </row>
    <row r="146" spans="3:3" ht="15.75" customHeight="1" x14ac:dyDescent="0.35">
      <c r="C146" s="13"/>
    </row>
    <row r="147" spans="3:3" ht="15.75" customHeight="1" x14ac:dyDescent="0.35">
      <c r="C147" s="13"/>
    </row>
    <row r="148" spans="3:3" ht="15.75" customHeight="1" x14ac:dyDescent="0.35">
      <c r="C148" s="13"/>
    </row>
    <row r="149" spans="3:3" ht="15.75" customHeight="1" x14ac:dyDescent="0.35">
      <c r="C149" s="13"/>
    </row>
    <row r="150" spans="3:3" ht="15.75" customHeight="1" x14ac:dyDescent="0.35">
      <c r="C150" s="13"/>
    </row>
    <row r="151" spans="3:3" ht="15.75" customHeight="1" x14ac:dyDescent="0.35">
      <c r="C151" s="13"/>
    </row>
    <row r="152" spans="3:3" ht="15.75" customHeight="1" x14ac:dyDescent="0.35">
      <c r="C152" s="13"/>
    </row>
    <row r="153" spans="3:3" ht="15.75" customHeight="1" x14ac:dyDescent="0.35">
      <c r="C153" s="13"/>
    </row>
    <row r="154" spans="3:3" ht="15.75" customHeight="1" x14ac:dyDescent="0.35">
      <c r="C154" s="13"/>
    </row>
    <row r="155" spans="3:3" ht="15.75" customHeight="1" x14ac:dyDescent="0.35">
      <c r="C155" s="13"/>
    </row>
    <row r="156" spans="3:3" ht="15.75" customHeight="1" x14ac:dyDescent="0.35">
      <c r="C156" s="13"/>
    </row>
    <row r="157" spans="3:3" ht="15.75" customHeight="1" x14ac:dyDescent="0.35">
      <c r="C157" s="13"/>
    </row>
    <row r="158" spans="3:3" ht="15.75" customHeight="1" x14ac:dyDescent="0.35">
      <c r="C158" s="13"/>
    </row>
    <row r="159" spans="3:3" ht="15.75" customHeight="1" x14ac:dyDescent="0.35">
      <c r="C159" s="13"/>
    </row>
    <row r="160" spans="3:3" ht="15.75" customHeight="1" x14ac:dyDescent="0.35">
      <c r="C160" s="13"/>
    </row>
    <row r="161" spans="3:3" ht="15.75" customHeight="1" x14ac:dyDescent="0.35">
      <c r="C161" s="13"/>
    </row>
    <row r="162" spans="3:3" ht="15.75" customHeight="1" x14ac:dyDescent="0.35">
      <c r="C162" s="13"/>
    </row>
    <row r="163" spans="3:3" ht="15.75" customHeight="1" x14ac:dyDescent="0.35">
      <c r="C163" s="13"/>
    </row>
    <row r="164" spans="3:3" ht="15.75" customHeight="1" x14ac:dyDescent="0.35">
      <c r="C164" s="13"/>
    </row>
    <row r="165" spans="3:3" ht="15.75" customHeight="1" x14ac:dyDescent="0.35">
      <c r="C165" s="13"/>
    </row>
    <row r="166" spans="3:3" ht="15.75" customHeight="1" x14ac:dyDescent="0.35">
      <c r="C166" s="13"/>
    </row>
    <row r="167" spans="3:3" ht="15.75" customHeight="1" x14ac:dyDescent="0.35">
      <c r="C167" s="13"/>
    </row>
    <row r="168" spans="3:3" ht="15.75" customHeight="1" x14ac:dyDescent="0.35">
      <c r="C168" s="13"/>
    </row>
    <row r="169" spans="3:3" ht="15.75" customHeight="1" x14ac:dyDescent="0.35">
      <c r="C169" s="13"/>
    </row>
    <row r="170" spans="3:3" ht="15.75" customHeight="1" x14ac:dyDescent="0.35">
      <c r="C170" s="13"/>
    </row>
    <row r="171" spans="3:3" ht="15.75" customHeight="1" x14ac:dyDescent="0.35">
      <c r="C171" s="13"/>
    </row>
    <row r="172" spans="3:3" ht="15.75" customHeight="1" x14ac:dyDescent="0.35">
      <c r="C172" s="13"/>
    </row>
    <row r="173" spans="3:3" ht="15.75" customHeight="1" x14ac:dyDescent="0.35">
      <c r="C173" s="13"/>
    </row>
    <row r="174" spans="3:3" ht="15.75" customHeight="1" x14ac:dyDescent="0.35">
      <c r="C174" s="13"/>
    </row>
    <row r="175" spans="3:3" ht="15.75" customHeight="1" x14ac:dyDescent="0.35">
      <c r="C175" s="13"/>
    </row>
    <row r="176" spans="3:3" ht="15.75" customHeight="1" x14ac:dyDescent="0.35">
      <c r="C176" s="13"/>
    </row>
    <row r="177" spans="3:3" ht="15.75" customHeight="1" x14ac:dyDescent="0.35">
      <c r="C177" s="13"/>
    </row>
    <row r="178" spans="3:3" ht="15.75" customHeight="1" x14ac:dyDescent="0.35">
      <c r="C178" s="13"/>
    </row>
    <row r="179" spans="3:3" ht="15.75" customHeight="1" x14ac:dyDescent="0.35">
      <c r="C179" s="13"/>
    </row>
    <row r="180" spans="3:3" ht="15.75" customHeight="1" x14ac:dyDescent="0.35">
      <c r="C180" s="13"/>
    </row>
    <row r="181" spans="3:3" ht="15.75" customHeight="1" x14ac:dyDescent="0.35">
      <c r="C181" s="13"/>
    </row>
    <row r="182" spans="3:3" ht="15.75" customHeight="1" x14ac:dyDescent="0.35">
      <c r="C182" s="13"/>
    </row>
    <row r="183" spans="3:3" ht="15.75" customHeight="1" x14ac:dyDescent="0.35">
      <c r="C183" s="13"/>
    </row>
    <row r="184" spans="3:3" ht="15.75" customHeight="1" x14ac:dyDescent="0.35">
      <c r="C184" s="13"/>
    </row>
    <row r="185" spans="3:3" ht="15.75" customHeight="1" x14ac:dyDescent="0.35">
      <c r="C185" s="13"/>
    </row>
    <row r="186" spans="3:3" ht="15.75" customHeight="1" x14ac:dyDescent="0.35">
      <c r="C186" s="13"/>
    </row>
    <row r="187" spans="3:3" ht="15.75" customHeight="1" x14ac:dyDescent="0.35">
      <c r="C187" s="13"/>
    </row>
    <row r="188" spans="3:3" ht="15.75" customHeight="1" x14ac:dyDescent="0.35">
      <c r="C188" s="13"/>
    </row>
    <row r="189" spans="3:3" ht="15.75" customHeight="1" x14ac:dyDescent="0.35">
      <c r="C189" s="13"/>
    </row>
    <row r="190" spans="3:3" ht="15.75" customHeight="1" x14ac:dyDescent="0.35">
      <c r="C190" s="13"/>
    </row>
    <row r="191" spans="3:3" ht="15.75" customHeight="1" x14ac:dyDescent="0.35">
      <c r="C191" s="13"/>
    </row>
    <row r="192" spans="3:3" ht="15.75" customHeight="1" x14ac:dyDescent="0.35">
      <c r="C192" s="13"/>
    </row>
    <row r="193" spans="3:3" ht="15.75" customHeight="1" x14ac:dyDescent="0.35">
      <c r="C193" s="13"/>
    </row>
    <row r="194" spans="3:3" ht="15.75" customHeight="1" x14ac:dyDescent="0.35">
      <c r="C194" s="13"/>
    </row>
    <row r="195" spans="3:3" ht="15.75" customHeight="1" x14ac:dyDescent="0.35">
      <c r="C195" s="13"/>
    </row>
    <row r="196" spans="3:3" ht="15.75" customHeight="1" x14ac:dyDescent="0.35">
      <c r="C196" s="13"/>
    </row>
    <row r="197" spans="3:3" ht="15.75" customHeight="1" x14ac:dyDescent="0.35">
      <c r="C197" s="13"/>
    </row>
    <row r="198" spans="3:3" ht="15.75" customHeight="1" x14ac:dyDescent="0.35">
      <c r="C198" s="13"/>
    </row>
    <row r="199" spans="3:3" ht="15.75" customHeight="1" x14ac:dyDescent="0.35">
      <c r="C199" s="13"/>
    </row>
    <row r="200" spans="3:3" ht="15.75" customHeight="1" x14ac:dyDescent="0.35">
      <c r="C200" s="13"/>
    </row>
    <row r="201" spans="3:3" ht="15.75" customHeight="1" x14ac:dyDescent="0.35">
      <c r="C201" s="13"/>
    </row>
    <row r="202" spans="3:3" ht="15.75" customHeight="1" x14ac:dyDescent="0.35">
      <c r="C202" s="13"/>
    </row>
    <row r="203" spans="3:3" ht="15.75" customHeight="1" x14ac:dyDescent="0.35">
      <c r="C203" s="13"/>
    </row>
    <row r="204" spans="3:3" ht="15.75" customHeight="1" x14ac:dyDescent="0.35">
      <c r="C204" s="13"/>
    </row>
    <row r="205" spans="3:3" ht="15.75" customHeight="1" x14ac:dyDescent="0.35">
      <c r="C205" s="13"/>
    </row>
    <row r="206" spans="3:3" ht="15.75" customHeight="1" x14ac:dyDescent="0.35">
      <c r="C206" s="13"/>
    </row>
    <row r="207" spans="3:3" ht="15.75" customHeight="1" x14ac:dyDescent="0.35">
      <c r="C207" s="13"/>
    </row>
    <row r="208" spans="3:3" ht="15.75" customHeight="1" x14ac:dyDescent="0.35">
      <c r="C208" s="13"/>
    </row>
    <row r="209" spans="3:3" ht="15.75" customHeight="1" x14ac:dyDescent="0.35">
      <c r="C209" s="13"/>
    </row>
    <row r="210" spans="3:3" ht="15.75" customHeight="1" x14ac:dyDescent="0.35">
      <c r="C210" s="13"/>
    </row>
    <row r="211" spans="3:3" ht="15.75" customHeight="1" x14ac:dyDescent="0.35">
      <c r="C211" s="13"/>
    </row>
    <row r="212" spans="3:3" ht="15.75" customHeight="1" x14ac:dyDescent="0.35">
      <c r="C212" s="13"/>
    </row>
    <row r="213" spans="3:3" ht="15.75" customHeight="1" x14ac:dyDescent="0.35">
      <c r="C213" s="13"/>
    </row>
    <row r="214" spans="3:3" ht="15.75" customHeight="1" x14ac:dyDescent="0.35">
      <c r="C214" s="13"/>
    </row>
    <row r="215" spans="3:3" ht="15.75" customHeight="1" x14ac:dyDescent="0.35">
      <c r="C215" s="13"/>
    </row>
    <row r="216" spans="3:3" ht="15.75" customHeight="1" x14ac:dyDescent="0.35">
      <c r="C216" s="13"/>
    </row>
    <row r="217" spans="3:3" ht="15.75" customHeight="1" x14ac:dyDescent="0.35">
      <c r="C217" s="13"/>
    </row>
    <row r="218" spans="3:3" ht="15.75" customHeight="1" x14ac:dyDescent="0.35">
      <c r="C218" s="13"/>
    </row>
    <row r="219" spans="3:3" ht="15.75" customHeight="1" x14ac:dyDescent="0.35">
      <c r="C219" s="13"/>
    </row>
    <row r="220" spans="3:3" ht="15.75" customHeight="1" x14ac:dyDescent="0.35">
      <c r="C220" s="13"/>
    </row>
    <row r="221" spans="3:3" ht="15.75" customHeight="1" x14ac:dyDescent="0.35">
      <c r="C221" s="13"/>
    </row>
    <row r="222" spans="3:3" ht="15.75" customHeight="1" x14ac:dyDescent="0.35">
      <c r="C222" s="13"/>
    </row>
    <row r="223" spans="3:3" ht="15.75" customHeight="1" x14ac:dyDescent="0.35">
      <c r="C223" s="13"/>
    </row>
    <row r="224" spans="3:3" ht="15.75" customHeight="1" x14ac:dyDescent="0.35">
      <c r="C224" s="13"/>
    </row>
    <row r="225" spans="3:3" ht="15.75" customHeight="1" x14ac:dyDescent="0.35">
      <c r="C225" s="13"/>
    </row>
    <row r="226" spans="3:3" ht="15.75" customHeight="1" x14ac:dyDescent="0.35">
      <c r="C226" s="13"/>
    </row>
    <row r="227" spans="3:3" ht="15.75" customHeight="1" x14ac:dyDescent="0.35">
      <c r="C227" s="13"/>
    </row>
    <row r="228" spans="3:3" ht="15.75" customHeight="1" x14ac:dyDescent="0.35">
      <c r="C228" s="13"/>
    </row>
    <row r="229" spans="3:3" ht="15.75" customHeight="1" x14ac:dyDescent="0.35">
      <c r="C229" s="13"/>
    </row>
    <row r="230" spans="3:3" ht="15.75" customHeight="1" x14ac:dyDescent="0.35">
      <c r="C230" s="13"/>
    </row>
    <row r="231" spans="3:3" ht="15.75" customHeight="1" x14ac:dyDescent="0.35">
      <c r="C231" s="13"/>
    </row>
    <row r="232" spans="3:3" ht="15.75" customHeight="1" x14ac:dyDescent="0.35">
      <c r="C232" s="13"/>
    </row>
    <row r="233" spans="3:3" ht="15.75" customHeight="1" x14ac:dyDescent="0.35">
      <c r="C233" s="13"/>
    </row>
    <row r="234" spans="3:3" ht="15.75" customHeight="1" x14ac:dyDescent="0.35">
      <c r="C234" s="13"/>
    </row>
    <row r="235" spans="3:3" ht="15.75" customHeight="1" x14ac:dyDescent="0.35">
      <c r="C235" s="13"/>
    </row>
    <row r="236" spans="3:3" ht="15.75" customHeight="1" x14ac:dyDescent="0.35">
      <c r="C236" s="13"/>
    </row>
    <row r="237" spans="3:3" ht="15.75" customHeight="1" x14ac:dyDescent="0.35">
      <c r="C237" s="13"/>
    </row>
    <row r="238" spans="3:3" ht="15.75" customHeight="1" x14ac:dyDescent="0.35">
      <c r="C238" s="13"/>
    </row>
    <row r="239" spans="3:3" ht="15.75" customHeight="1" x14ac:dyDescent="0.35">
      <c r="C239" s="13"/>
    </row>
    <row r="240" spans="3:3" ht="15.75" customHeight="1" x14ac:dyDescent="0.35">
      <c r="C240" s="13"/>
    </row>
    <row r="241" spans="3:3" ht="15.75" customHeight="1" x14ac:dyDescent="0.35">
      <c r="C241" s="13"/>
    </row>
    <row r="242" spans="3:3" ht="15.75" customHeight="1" x14ac:dyDescent="0.35">
      <c r="C242" s="13"/>
    </row>
    <row r="243" spans="3:3" ht="15.75" customHeight="1" x14ac:dyDescent="0.35">
      <c r="C243" s="13"/>
    </row>
    <row r="244" spans="3:3" ht="15.75" customHeight="1" x14ac:dyDescent="0.35">
      <c r="C244" s="13"/>
    </row>
    <row r="245" spans="3:3" ht="15.75" customHeight="1" x14ac:dyDescent="0.35">
      <c r="C245" s="13"/>
    </row>
    <row r="246" spans="3:3" ht="15.75" customHeight="1" x14ac:dyDescent="0.35">
      <c r="C246" s="13"/>
    </row>
    <row r="247" spans="3:3" ht="15.75" customHeight="1" x14ac:dyDescent="0.35">
      <c r="C247" s="13"/>
    </row>
    <row r="248" spans="3:3" ht="15.75" customHeight="1" x14ac:dyDescent="0.35">
      <c r="C248" s="13"/>
    </row>
    <row r="249" spans="3:3" ht="15.75" customHeight="1" x14ac:dyDescent="0.35">
      <c r="C249" s="13"/>
    </row>
    <row r="250" spans="3:3" ht="15.75" customHeight="1" x14ac:dyDescent="0.35">
      <c r="C250" s="13"/>
    </row>
    <row r="251" spans="3:3" ht="15.75" customHeight="1" x14ac:dyDescent="0.35">
      <c r="C251" s="13"/>
    </row>
    <row r="252" spans="3:3" ht="15.75" customHeight="1" x14ac:dyDescent="0.35">
      <c r="C252" s="13"/>
    </row>
    <row r="253" spans="3:3" ht="15.75" customHeight="1" x14ac:dyDescent="0.35">
      <c r="C253" s="13"/>
    </row>
    <row r="254" spans="3:3" ht="15.75" customHeight="1" x14ac:dyDescent="0.35">
      <c r="C254" s="13"/>
    </row>
    <row r="255" spans="3:3" ht="15.75" customHeight="1" x14ac:dyDescent="0.35">
      <c r="C255" s="13"/>
    </row>
    <row r="256" spans="3:3" ht="15.75" customHeight="1" x14ac:dyDescent="0.35">
      <c r="C256" s="13"/>
    </row>
    <row r="257" spans="3:3" ht="15.75" customHeight="1" x14ac:dyDescent="0.35">
      <c r="C257" s="13"/>
    </row>
    <row r="258" spans="3:3" ht="15.75" customHeight="1" x14ac:dyDescent="0.35">
      <c r="C258" s="13"/>
    </row>
    <row r="259" spans="3:3" ht="15.75" customHeight="1" x14ac:dyDescent="0.35">
      <c r="C259" s="13"/>
    </row>
    <row r="260" spans="3:3" ht="15.75" customHeight="1" x14ac:dyDescent="0.35">
      <c r="C260" s="13"/>
    </row>
    <row r="261" spans="3:3" ht="15.75" customHeight="1" x14ac:dyDescent="0.35">
      <c r="C261" s="13"/>
    </row>
    <row r="262" spans="3:3" ht="15.75" customHeight="1" x14ac:dyDescent="0.35">
      <c r="C262" s="13"/>
    </row>
    <row r="263" spans="3:3" ht="15.75" customHeight="1" x14ac:dyDescent="0.35">
      <c r="C263" s="13"/>
    </row>
    <row r="264" spans="3:3" ht="15.75" customHeight="1" x14ac:dyDescent="0.35">
      <c r="C264" s="13"/>
    </row>
    <row r="265" spans="3:3" ht="15.75" customHeight="1" x14ac:dyDescent="0.35">
      <c r="C265" s="13"/>
    </row>
    <row r="266" spans="3:3" ht="15.75" customHeight="1" x14ac:dyDescent="0.35">
      <c r="C266" s="13"/>
    </row>
    <row r="267" spans="3:3" ht="15.75" customHeight="1" x14ac:dyDescent="0.35">
      <c r="C267" s="13"/>
    </row>
    <row r="268" spans="3:3" ht="15.75" customHeight="1" x14ac:dyDescent="0.35">
      <c r="C268" s="13"/>
    </row>
    <row r="269" spans="3:3" ht="15.75" customHeight="1" x14ac:dyDescent="0.35">
      <c r="C269" s="13"/>
    </row>
    <row r="270" spans="3:3" ht="15.75" customHeight="1" x14ac:dyDescent="0.35">
      <c r="C270" s="13"/>
    </row>
    <row r="271" spans="3:3" ht="15.75" customHeight="1" x14ac:dyDescent="0.35">
      <c r="C271" s="13"/>
    </row>
    <row r="272" spans="3:3" ht="15.75" customHeight="1" x14ac:dyDescent="0.35">
      <c r="C272" s="13"/>
    </row>
    <row r="273" spans="3:3" ht="15.75" customHeight="1" x14ac:dyDescent="0.35">
      <c r="C273" s="13"/>
    </row>
    <row r="274" spans="3:3" ht="15.75" customHeight="1" x14ac:dyDescent="0.35">
      <c r="C274" s="13"/>
    </row>
    <row r="275" spans="3:3" ht="15.75" customHeight="1" x14ac:dyDescent="0.35">
      <c r="C275" s="13"/>
    </row>
    <row r="276" spans="3:3" ht="15.75" customHeight="1" x14ac:dyDescent="0.35">
      <c r="C276" s="13"/>
    </row>
    <row r="277" spans="3:3" ht="15.75" customHeight="1" x14ac:dyDescent="0.35">
      <c r="C277" s="13"/>
    </row>
    <row r="278" spans="3:3" ht="15.75" customHeight="1" x14ac:dyDescent="0.35">
      <c r="C278" s="13"/>
    </row>
    <row r="279" spans="3:3" ht="15.75" customHeight="1" x14ac:dyDescent="0.35">
      <c r="C279" s="13"/>
    </row>
    <row r="280" spans="3:3" ht="15.75" customHeight="1" x14ac:dyDescent="0.35">
      <c r="C280" s="13"/>
    </row>
    <row r="281" spans="3:3" ht="15.75" customHeight="1" x14ac:dyDescent="0.35">
      <c r="C281" s="13"/>
    </row>
    <row r="282" spans="3:3" ht="15.75" customHeight="1" x14ac:dyDescent="0.35">
      <c r="C282" s="13"/>
    </row>
    <row r="283" spans="3:3" ht="15.75" customHeight="1" x14ac:dyDescent="0.35">
      <c r="C283" s="13"/>
    </row>
    <row r="284" spans="3:3" ht="15.75" customHeight="1" x14ac:dyDescent="0.35">
      <c r="C284" s="13"/>
    </row>
    <row r="285" spans="3:3" ht="15.75" customHeight="1" x14ac:dyDescent="0.35">
      <c r="C285" s="13"/>
    </row>
    <row r="286" spans="3:3" ht="15.75" customHeight="1" x14ac:dyDescent="0.35">
      <c r="C286" s="13"/>
    </row>
    <row r="287" spans="3:3" ht="15.75" customHeight="1" x14ac:dyDescent="0.35">
      <c r="C287" s="13"/>
    </row>
    <row r="288" spans="3:3" ht="15.75" customHeight="1" x14ac:dyDescent="0.35">
      <c r="C288" s="13"/>
    </row>
    <row r="289" spans="3:3" ht="15.75" customHeight="1" x14ac:dyDescent="0.35">
      <c r="C289" s="13"/>
    </row>
    <row r="290" spans="3:3" ht="15.75" customHeight="1" x14ac:dyDescent="0.35">
      <c r="C290" s="13"/>
    </row>
    <row r="291" spans="3:3" ht="15.75" customHeight="1" x14ac:dyDescent="0.35">
      <c r="C291" s="13"/>
    </row>
    <row r="292" spans="3:3" ht="15.75" customHeight="1" x14ac:dyDescent="0.35">
      <c r="C292" s="13"/>
    </row>
    <row r="293" spans="3:3" ht="15.75" customHeight="1" x14ac:dyDescent="0.35">
      <c r="C293" s="13"/>
    </row>
    <row r="294" spans="3:3" ht="15.75" customHeight="1" x14ac:dyDescent="0.35">
      <c r="C294" s="13"/>
    </row>
    <row r="295" spans="3:3" ht="15.75" customHeight="1" x14ac:dyDescent="0.35">
      <c r="C295" s="13"/>
    </row>
    <row r="296" spans="3:3" ht="15.75" customHeight="1" x14ac:dyDescent="0.35">
      <c r="C296" s="13"/>
    </row>
    <row r="297" spans="3:3" ht="15.75" customHeight="1" x14ac:dyDescent="0.35">
      <c r="C297" s="13"/>
    </row>
    <row r="298" spans="3:3" ht="15.75" customHeight="1" x14ac:dyDescent="0.35">
      <c r="C298" s="13"/>
    </row>
    <row r="299" spans="3:3" ht="15.75" customHeight="1" x14ac:dyDescent="0.35">
      <c r="C299" s="13"/>
    </row>
    <row r="300" spans="3:3" ht="15.75" customHeight="1" x14ac:dyDescent="0.35">
      <c r="C300" s="13"/>
    </row>
    <row r="301" spans="3:3" ht="15.75" customHeight="1" x14ac:dyDescent="0.35">
      <c r="C301" s="13"/>
    </row>
    <row r="302" spans="3:3" ht="15.75" customHeight="1" x14ac:dyDescent="0.35">
      <c r="C302" s="13"/>
    </row>
    <row r="303" spans="3:3" ht="15.75" customHeight="1" x14ac:dyDescent="0.35">
      <c r="C303" s="13"/>
    </row>
    <row r="304" spans="3:3" ht="15.75" customHeight="1" x14ac:dyDescent="0.35">
      <c r="C304" s="13"/>
    </row>
    <row r="305" spans="3:3" ht="15.75" customHeight="1" x14ac:dyDescent="0.35">
      <c r="C305" s="13"/>
    </row>
    <row r="306" spans="3:3" ht="15.75" customHeight="1" x14ac:dyDescent="0.35">
      <c r="C306" s="13"/>
    </row>
    <row r="307" spans="3:3" ht="15.75" customHeight="1" x14ac:dyDescent="0.35">
      <c r="C307" s="13"/>
    </row>
    <row r="308" spans="3:3" ht="15.75" customHeight="1" x14ac:dyDescent="0.35">
      <c r="C308" s="13"/>
    </row>
    <row r="309" spans="3:3" ht="15.75" customHeight="1" x14ac:dyDescent="0.35">
      <c r="C309" s="13"/>
    </row>
    <row r="310" spans="3:3" ht="15.75" customHeight="1" x14ac:dyDescent="0.35">
      <c r="C310" s="13"/>
    </row>
    <row r="311" spans="3:3" ht="15.75" customHeight="1" x14ac:dyDescent="0.35">
      <c r="C311" s="13"/>
    </row>
    <row r="312" spans="3:3" ht="15.75" customHeight="1" x14ac:dyDescent="0.35">
      <c r="C312" s="13"/>
    </row>
    <row r="313" spans="3:3" ht="15.75" customHeight="1" x14ac:dyDescent="0.35">
      <c r="C313" s="13"/>
    </row>
    <row r="314" spans="3:3" ht="15.75" customHeight="1" x14ac:dyDescent="0.35">
      <c r="C314" s="13"/>
    </row>
    <row r="315" spans="3:3" ht="15.75" customHeight="1" x14ac:dyDescent="0.35">
      <c r="C315" s="13"/>
    </row>
    <row r="316" spans="3:3" ht="15.75" customHeight="1" x14ac:dyDescent="0.35">
      <c r="C316" s="13"/>
    </row>
    <row r="317" spans="3:3" ht="15.75" customHeight="1" x14ac:dyDescent="0.35">
      <c r="C317" s="13"/>
    </row>
    <row r="318" spans="3:3" ht="15.75" customHeight="1" x14ac:dyDescent="0.35">
      <c r="C318" s="13"/>
    </row>
    <row r="319" spans="3:3" ht="15.75" customHeight="1" x14ac:dyDescent="0.35">
      <c r="C319" s="13"/>
    </row>
    <row r="320" spans="3:3" ht="15.75" customHeight="1" x14ac:dyDescent="0.35">
      <c r="C320" s="13"/>
    </row>
    <row r="321" spans="3:3" ht="15.75" customHeight="1" x14ac:dyDescent="0.35">
      <c r="C321" s="13"/>
    </row>
    <row r="322" spans="3:3" ht="15.75" customHeight="1" x14ac:dyDescent="0.35">
      <c r="C322" s="13"/>
    </row>
    <row r="323" spans="3:3" ht="15.75" customHeight="1" x14ac:dyDescent="0.35">
      <c r="C323" s="13"/>
    </row>
    <row r="324" spans="3:3" ht="15.75" customHeight="1" x14ac:dyDescent="0.35"/>
    <row r="325" spans="3:3" ht="15.75" customHeight="1" x14ac:dyDescent="0.35"/>
    <row r="326" spans="3:3" ht="15.75" customHeight="1" x14ac:dyDescent="0.35"/>
    <row r="327" spans="3:3" ht="15.75" customHeight="1" x14ac:dyDescent="0.35"/>
    <row r="328" spans="3:3" ht="15.75" customHeight="1" x14ac:dyDescent="0.35"/>
    <row r="329" spans="3:3" ht="15.75" customHeight="1" x14ac:dyDescent="0.35"/>
    <row r="330" spans="3:3" ht="15.75" customHeight="1" x14ac:dyDescent="0.35"/>
    <row r="331" spans="3:3" ht="15.75" customHeight="1" x14ac:dyDescent="0.35"/>
    <row r="332" spans="3:3" ht="15.75" customHeight="1" x14ac:dyDescent="0.35"/>
    <row r="333" spans="3:3" ht="15.75" customHeight="1" x14ac:dyDescent="0.35"/>
    <row r="334" spans="3:3" ht="15.75" customHeight="1" x14ac:dyDescent="0.35"/>
    <row r="335" spans="3:3" ht="15.75" customHeight="1" x14ac:dyDescent="0.35"/>
    <row r="336" spans="3:3"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sheetData>
  <mergeCells count="19">
    <mergeCell ref="A43:C43"/>
    <mergeCell ref="A57:C57"/>
    <mergeCell ref="E57:F57"/>
    <mergeCell ref="D67:G67"/>
    <mergeCell ref="C73:F73"/>
    <mergeCell ref="A1:C3"/>
    <mergeCell ref="A4:C4"/>
    <mergeCell ref="A5:C5"/>
    <mergeCell ref="A8:C8"/>
    <mergeCell ref="D20:F20"/>
    <mergeCell ref="H73:K73"/>
    <mergeCell ref="A123:D127"/>
    <mergeCell ref="A88:C88"/>
    <mergeCell ref="A102:C102"/>
    <mergeCell ref="D103:E103"/>
    <mergeCell ref="A113:C113"/>
    <mergeCell ref="D114:E114"/>
    <mergeCell ref="A117:C117"/>
    <mergeCell ref="E84:F84"/>
  </mergeCells>
  <conditionalFormatting sqref="C118:C120">
    <cfRule type="cellIs" dxfId="1" priority="1" operator="lessThan">
      <formula>0</formula>
    </cfRule>
    <cfRule type="cellIs" dxfId="0" priority="2" operator="greaterThan">
      <formula>0</formula>
    </cfRule>
  </conditionalFormatting>
  <dataValidations count="1">
    <dataValidation type="list" allowBlank="1" showErrorMessage="1" sqref="D58" xr:uid="{7E8E874F-AA4A-415B-A7EC-C05AB3D87782}">
      <formula1>$E$58:$E$64</formula1>
    </dataValidation>
  </dataValidations>
  <hyperlinks>
    <hyperlink ref="C6" r:id="rId1" xr:uid="{DFB375BB-A8C8-42CA-B139-2A5D9D3BB324}"/>
  </hyperlinks>
  <pageMargins left="0.25" right="0.25" top="0.16666666666666666" bottom="0.33781250000000002"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Income Estimate_MFJ</vt:lpstr>
      <vt:lpstr>Income Estimate_Single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Cook</dc:creator>
  <cp:lastModifiedBy>Brent Bement, CPA</cp:lastModifiedBy>
  <dcterms:created xsi:type="dcterms:W3CDTF">2025-11-04T13:03:29Z</dcterms:created>
  <dcterms:modified xsi:type="dcterms:W3CDTF">2025-12-18T16:03:32Z</dcterms:modified>
</cp:coreProperties>
</file>